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y_hardgame\Desktop\olymp\done\zapisování_karlov_nedele\"/>
    </mc:Choice>
  </mc:AlternateContent>
  <bookViews>
    <workbookView xWindow="0" yWindow="0" windowWidth="21570" windowHeight="7365" activeTab="1" xr2:uid="{00000000-000D-0000-FFFF-FFFF00000000}"/>
  </bookViews>
  <sheets>
    <sheet name="LISTINA" sheetId="1" r:id="rId1"/>
    <sheet name="2011 A MLADŠÍ" sheetId="2" r:id="rId2"/>
    <sheet name="2006 - 2010" sheetId="3" r:id="rId3"/>
    <sheet name="2002 - 2005" sheetId="4" r:id="rId4"/>
    <sheet name="1997 - 2001" sheetId="5" r:id="rId5"/>
    <sheet name="1968 - 1996" sheetId="6" r:id="rId6"/>
    <sheet name="1967 A STARŠÍ" sheetId="7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7" l="1"/>
  <c r="D5" i="7" s="1"/>
  <c r="A5" i="7"/>
  <c r="I16" i="6"/>
  <c r="I13" i="6"/>
  <c r="J13" i="6" s="1"/>
  <c r="I10" i="6"/>
  <c r="I19" i="6"/>
  <c r="J19" i="6" s="1"/>
  <c r="I9" i="6"/>
  <c r="J9" i="6" s="1"/>
  <c r="I22" i="6"/>
  <c r="J22" i="6" s="1"/>
  <c r="I8" i="6"/>
  <c r="J8" i="6" s="1"/>
  <c r="I11" i="6"/>
  <c r="J11" i="6" s="1"/>
  <c r="I18" i="6"/>
  <c r="J18" i="6" s="1"/>
  <c r="I21" i="6"/>
  <c r="H21" i="6" s="1"/>
  <c r="I5" i="6"/>
  <c r="I17" i="6"/>
  <c r="H17" i="6" s="1"/>
  <c r="I15" i="6"/>
  <c r="J15" i="6" s="1"/>
  <c r="I20" i="6"/>
  <c r="J20" i="6" s="1"/>
  <c r="H13" i="6"/>
  <c r="H9" i="6"/>
  <c r="H22" i="6"/>
  <c r="H8" i="6"/>
  <c r="H11" i="6"/>
  <c r="H15" i="6"/>
  <c r="H20" i="6"/>
  <c r="G13" i="6"/>
  <c r="G19" i="6"/>
  <c r="G9" i="6"/>
  <c r="G22" i="6"/>
  <c r="G8" i="6"/>
  <c r="G11" i="6"/>
  <c r="G18" i="6"/>
  <c r="G21" i="6"/>
  <c r="G17" i="6"/>
  <c r="G15" i="6"/>
  <c r="G20" i="6"/>
  <c r="D6" i="6"/>
  <c r="C6" i="6"/>
  <c r="C7" i="6"/>
  <c r="C17" i="6"/>
  <c r="D17" i="6" s="1"/>
  <c r="C14" i="6"/>
  <c r="D14" i="6" s="1"/>
  <c r="C24" i="6"/>
  <c r="D24" i="6" s="1"/>
  <c r="C21" i="6"/>
  <c r="B21" i="6" s="1"/>
  <c r="C20" i="6"/>
  <c r="D20" i="6" s="1"/>
  <c r="C5" i="6"/>
  <c r="D5" i="6" s="1"/>
  <c r="C25" i="6"/>
  <c r="D25" i="6" s="1"/>
  <c r="C16" i="6"/>
  <c r="B16" i="6" s="1"/>
  <c r="C15" i="6"/>
  <c r="B15" i="6" s="1"/>
  <c r="C9" i="6"/>
  <c r="B9" i="6" s="1"/>
  <c r="C23" i="6"/>
  <c r="C13" i="6"/>
  <c r="D13" i="6" s="1"/>
  <c r="C11" i="6"/>
  <c r="C22" i="6"/>
  <c r="D22" i="6" s="1"/>
  <c r="C19" i="6"/>
  <c r="D19" i="6" s="1"/>
  <c r="C18" i="6"/>
  <c r="D18" i="6" s="1"/>
  <c r="B6" i="6"/>
  <c r="B14" i="6"/>
  <c r="B24" i="6"/>
  <c r="B20" i="6"/>
  <c r="B25" i="6"/>
  <c r="B13" i="6"/>
  <c r="B18" i="6"/>
  <c r="A6" i="6"/>
  <c r="A14" i="6"/>
  <c r="A24" i="6"/>
  <c r="A21" i="6"/>
  <c r="A20" i="6"/>
  <c r="A16" i="6"/>
  <c r="A9" i="6"/>
  <c r="A13" i="6"/>
  <c r="A18" i="6"/>
  <c r="I6" i="5"/>
  <c r="J6" i="5" s="1"/>
  <c r="H6" i="5"/>
  <c r="G6" i="5"/>
  <c r="I9" i="4"/>
  <c r="J9" i="4" s="1"/>
  <c r="I11" i="4"/>
  <c r="J11" i="4" s="1"/>
  <c r="I12" i="4"/>
  <c r="H12" i="4" s="1"/>
  <c r="I6" i="4"/>
  <c r="J6" i="4" s="1"/>
  <c r="I8" i="4"/>
  <c r="J8" i="4" s="1"/>
  <c r="I10" i="4"/>
  <c r="H9" i="4"/>
  <c r="H6" i="4"/>
  <c r="G9" i="4"/>
  <c r="G12" i="4"/>
  <c r="G6" i="4"/>
  <c r="C7" i="4"/>
  <c r="B7" i="4" s="1"/>
  <c r="C6" i="4"/>
  <c r="D6" i="4" s="1"/>
  <c r="C9" i="4"/>
  <c r="B9" i="4" s="1"/>
  <c r="B6" i="4"/>
  <c r="A9" i="4"/>
  <c r="I15" i="3"/>
  <c r="J15" i="3" s="1"/>
  <c r="I10" i="3"/>
  <c r="H10" i="3" s="1"/>
  <c r="I16" i="3"/>
  <c r="H16" i="3" s="1"/>
  <c r="I12" i="3"/>
  <c r="J12" i="3" s="1"/>
  <c r="I8" i="3"/>
  <c r="I7" i="3"/>
  <c r="H7" i="3" s="1"/>
  <c r="I14" i="3"/>
  <c r="J14" i="3" s="1"/>
  <c r="I17" i="3"/>
  <c r="H17" i="3" s="1"/>
  <c r="I18" i="3"/>
  <c r="I9" i="3"/>
  <c r="I13" i="3"/>
  <c r="J13" i="3" s="1"/>
  <c r="H15" i="3"/>
  <c r="H12" i="3"/>
  <c r="H8" i="3"/>
  <c r="H14" i="3"/>
  <c r="H9" i="3"/>
  <c r="G15" i="3"/>
  <c r="G10" i="3"/>
  <c r="G16" i="3"/>
  <c r="G12" i="3"/>
  <c r="G7" i="3"/>
  <c r="G14" i="3"/>
  <c r="G17" i="3"/>
  <c r="G18" i="3"/>
  <c r="G13" i="3"/>
  <c r="C13" i="3"/>
  <c r="D13" i="3" s="1"/>
  <c r="C12" i="3"/>
  <c r="A12" i="3" s="1"/>
  <c r="C9" i="3"/>
  <c r="D9" i="3" s="1"/>
  <c r="C17" i="3"/>
  <c r="C14" i="3"/>
  <c r="C16" i="3"/>
  <c r="D16" i="3" s="1"/>
  <c r="C15" i="3"/>
  <c r="D15" i="3" s="1"/>
  <c r="B9" i="3"/>
  <c r="B15" i="3"/>
  <c r="A9" i="3"/>
  <c r="A14" i="3"/>
  <c r="A16" i="3"/>
  <c r="A15" i="3"/>
  <c r="I5" i="2"/>
  <c r="H5" i="2" s="1"/>
  <c r="I6" i="2"/>
  <c r="H6" i="2" s="1"/>
  <c r="C11" i="2"/>
  <c r="D11" i="2" s="1"/>
  <c r="C7" i="2"/>
  <c r="D7" i="2" s="1"/>
  <c r="C10" i="2"/>
  <c r="B10" i="2" s="1"/>
  <c r="B11" i="2"/>
  <c r="A11" i="2"/>
  <c r="A7" i="2"/>
  <c r="I12" i="6"/>
  <c r="G12" i="6" s="1"/>
  <c r="I7" i="6"/>
  <c r="J7" i="6" s="1"/>
  <c r="I14" i="6"/>
  <c r="J14" i="6" s="1"/>
  <c r="I6" i="6"/>
  <c r="G6" i="6" s="1"/>
  <c r="H7" i="6"/>
  <c r="H14" i="6"/>
  <c r="G7" i="6"/>
  <c r="G14" i="6"/>
  <c r="C12" i="6"/>
  <c r="D12" i="6" s="1"/>
  <c r="C8" i="6"/>
  <c r="D8" i="6" s="1"/>
  <c r="C10" i="6"/>
  <c r="D10" i="6" s="1"/>
  <c r="I5" i="5"/>
  <c r="H5" i="5" s="1"/>
  <c r="I5" i="4"/>
  <c r="G5" i="4" s="1"/>
  <c r="I7" i="4"/>
  <c r="G7" i="4" s="1"/>
  <c r="H6" i="6" l="1"/>
  <c r="H19" i="6"/>
  <c r="A5" i="6"/>
  <c r="B5" i="6"/>
  <c r="B19" i="6"/>
  <c r="A22" i="6"/>
  <c r="B22" i="6"/>
  <c r="A25" i="6"/>
  <c r="A17" i="6"/>
  <c r="B17" i="6"/>
  <c r="A19" i="6"/>
  <c r="A15" i="6"/>
  <c r="J7" i="4"/>
  <c r="H7" i="4"/>
  <c r="D9" i="4"/>
  <c r="K17" i="3"/>
  <c r="H13" i="3"/>
  <c r="J7" i="3"/>
  <c r="K16" i="3"/>
  <c r="G5" i="2"/>
  <c r="J5" i="2"/>
  <c r="A10" i="2"/>
  <c r="B7" i="2"/>
  <c r="D10" i="2"/>
  <c r="J12" i="6"/>
  <c r="J5" i="5"/>
  <c r="J6" i="6"/>
  <c r="B13" i="3"/>
  <c r="B14" i="3"/>
  <c r="D14" i="3"/>
  <c r="J9" i="3"/>
  <c r="G9" i="3"/>
  <c r="J8" i="3"/>
  <c r="G8" i="3"/>
  <c r="H10" i="4"/>
  <c r="J10" i="4"/>
  <c r="G10" i="4"/>
  <c r="H12" i="6"/>
  <c r="B17" i="3"/>
  <c r="A17" i="3"/>
  <c r="A13" i="3"/>
  <c r="B16" i="3"/>
  <c r="H5" i="6"/>
  <c r="J5" i="6"/>
  <c r="G5" i="6"/>
  <c r="H10" i="6"/>
  <c r="J10" i="6"/>
  <c r="G10" i="6"/>
  <c r="H16" i="6"/>
  <c r="J16" i="6"/>
  <c r="G16" i="6"/>
  <c r="H18" i="3"/>
  <c r="K18" i="3"/>
  <c r="G6" i="2"/>
  <c r="B12" i="3"/>
  <c r="D12" i="3"/>
  <c r="B11" i="6"/>
  <c r="D11" i="6"/>
  <c r="A11" i="6"/>
  <c r="D23" i="6"/>
  <c r="B23" i="6"/>
  <c r="A23" i="6"/>
  <c r="D7" i="6"/>
  <c r="A7" i="6"/>
  <c r="B7" i="6"/>
  <c r="J10" i="3"/>
  <c r="A6" i="4"/>
  <c r="G8" i="4"/>
  <c r="H11" i="4"/>
  <c r="J12" i="4"/>
  <c r="A7" i="4"/>
  <c r="D7" i="4"/>
  <c r="G11" i="4"/>
  <c r="H8" i="4"/>
  <c r="J17" i="6"/>
  <c r="J21" i="6"/>
  <c r="D15" i="6"/>
  <c r="H18" i="6"/>
  <c r="B5" i="7"/>
  <c r="D21" i="6"/>
  <c r="D9" i="6"/>
  <c r="D16" i="6"/>
  <c r="J5" i="4"/>
  <c r="H5" i="4"/>
  <c r="A10" i="6"/>
  <c r="B10" i="6"/>
  <c r="A12" i="6"/>
  <c r="B12" i="6"/>
  <c r="B8" i="6"/>
  <c r="A8" i="6"/>
  <c r="G5" i="5"/>
  <c r="C5" i="4"/>
  <c r="C10" i="4"/>
  <c r="D10" i="4" s="1"/>
  <c r="C8" i="4"/>
  <c r="D8" i="4" s="1"/>
  <c r="I6" i="3"/>
  <c r="I5" i="3"/>
  <c r="I11" i="3"/>
  <c r="H5" i="3"/>
  <c r="C10" i="3"/>
  <c r="D10" i="3" s="1"/>
  <c r="C7" i="3"/>
  <c r="D7" i="3" s="1"/>
  <c r="C5" i="3"/>
  <c r="C6" i="3"/>
  <c r="C8" i="3"/>
  <c r="C11" i="3"/>
  <c r="C5" i="2"/>
  <c r="C9" i="2"/>
  <c r="C8" i="2"/>
  <c r="C6" i="2"/>
  <c r="A8" i="4" l="1"/>
  <c r="A10" i="4"/>
  <c r="A6" i="2"/>
  <c r="D6" i="2"/>
  <c r="H11" i="3"/>
  <c r="J11" i="3"/>
  <c r="B8" i="4"/>
  <c r="G5" i="3"/>
  <c r="J5" i="3"/>
  <c r="B10" i="4"/>
  <c r="A5" i="4"/>
  <c r="D5" i="4"/>
  <c r="H6" i="3"/>
  <c r="J6" i="3"/>
  <c r="B8" i="2"/>
  <c r="D8" i="2"/>
  <c r="B11" i="3"/>
  <c r="D11" i="3"/>
  <c r="A8" i="3"/>
  <c r="D8" i="3"/>
  <c r="B9" i="2"/>
  <c r="D9" i="2"/>
  <c r="A6" i="3"/>
  <c r="D6" i="3"/>
  <c r="A5" i="2"/>
  <c r="D5" i="2"/>
  <c r="A5" i="3"/>
  <c r="D5" i="3"/>
  <c r="A10" i="3"/>
  <c r="B10" i="3"/>
  <c r="B5" i="4"/>
  <c r="A11" i="3"/>
  <c r="B8" i="3"/>
  <c r="B6" i="3"/>
  <c r="B5" i="3"/>
  <c r="B7" i="3"/>
  <c r="A7" i="3"/>
  <c r="G6" i="3"/>
  <c r="G11" i="3"/>
  <c r="B6" i="2"/>
  <c r="B5" i="2"/>
  <c r="A8" i="2"/>
  <c r="A9" i="2"/>
</calcChain>
</file>

<file path=xl/sharedStrings.xml><?xml version="1.0" encoding="utf-8"?>
<sst xmlns="http://schemas.openxmlformats.org/spreadsheetml/2006/main" count="544" uniqueCount="311">
  <si>
    <t>číslo + barva</t>
  </si>
  <si>
    <t>jméno a příjmení</t>
  </si>
  <si>
    <t>pohlaví</t>
  </si>
  <si>
    <t>rok narození</t>
  </si>
  <si>
    <t>čas</t>
  </si>
  <si>
    <t>ČAS</t>
  </si>
  <si>
    <t>KATEGORIE 2011 A MLADŠÍ</t>
  </si>
  <si>
    <t>CHLAPCI</t>
  </si>
  <si>
    <t>číslo</t>
  </si>
  <si>
    <t>jméno</t>
  </si>
  <si>
    <t>pořadí</t>
  </si>
  <si>
    <t>DÍVKY</t>
  </si>
  <si>
    <t>MUŽI</t>
  </si>
  <si>
    <t>ŽENY</t>
  </si>
  <si>
    <t>M1</t>
  </si>
  <si>
    <t>Filip Krečmer</t>
  </si>
  <si>
    <t>M</t>
  </si>
  <si>
    <t>00:24.68</t>
  </si>
  <si>
    <t>M3</t>
  </si>
  <si>
    <t>Tereza Krečmerová</t>
  </si>
  <si>
    <t>Ž</t>
  </si>
  <si>
    <t>00:21.67</t>
  </si>
  <si>
    <t>M4</t>
  </si>
  <si>
    <t>Patrik Krečmer</t>
  </si>
  <si>
    <t>00:21.30</t>
  </si>
  <si>
    <t>M5</t>
  </si>
  <si>
    <t>Jiří Křenek</t>
  </si>
  <si>
    <t>00:20.54</t>
  </si>
  <si>
    <t>M6</t>
  </si>
  <si>
    <t>Daniel Danihelka</t>
  </si>
  <si>
    <t>00:18.03</t>
  </si>
  <si>
    <t>M7</t>
  </si>
  <si>
    <t>Adam Danihelka</t>
  </si>
  <si>
    <t>00:20.75</t>
  </si>
  <si>
    <t>M10</t>
  </si>
  <si>
    <t>Vojtěch Babiš</t>
  </si>
  <si>
    <t>00:19.47</t>
  </si>
  <si>
    <t>M11</t>
  </si>
  <si>
    <t>Hynek Babiš</t>
  </si>
  <si>
    <t>00:29.71</t>
  </si>
  <si>
    <t>M12</t>
  </si>
  <si>
    <t>Adrian Cejnek</t>
  </si>
  <si>
    <t>00:20.71</t>
  </si>
  <si>
    <t>M15</t>
  </si>
  <si>
    <t>Tomáš Cejnek</t>
  </si>
  <si>
    <t>00:20.11</t>
  </si>
  <si>
    <t>M152</t>
  </si>
  <si>
    <t>Jakub Kocháň</t>
  </si>
  <si>
    <t>00:26.01</t>
  </si>
  <si>
    <t>M153</t>
  </si>
  <si>
    <t>Lukáš Mareček</t>
  </si>
  <si>
    <t>00:25.93</t>
  </si>
  <si>
    <t>M154</t>
  </si>
  <si>
    <t>Jana Grygerová</t>
  </si>
  <si>
    <t>00:28.34</t>
  </si>
  <si>
    <t>M155</t>
  </si>
  <si>
    <t>Michael Dendis</t>
  </si>
  <si>
    <t>00:19.53</t>
  </si>
  <si>
    <t>M156</t>
  </si>
  <si>
    <t>Pavel Soviar</t>
  </si>
  <si>
    <t>00:22.63</t>
  </si>
  <si>
    <t>M157</t>
  </si>
  <si>
    <t>Sabina Soviarová</t>
  </si>
  <si>
    <t>00:23.96</t>
  </si>
  <si>
    <t>M158</t>
  </si>
  <si>
    <t>Ondřej Krátký</t>
  </si>
  <si>
    <t>00:26.42</t>
  </si>
  <si>
    <t>M159</t>
  </si>
  <si>
    <t>Patrik Zapletal</t>
  </si>
  <si>
    <t>00:21.65</t>
  </si>
  <si>
    <t>M160</t>
  </si>
  <si>
    <t>Martin Seidler</t>
  </si>
  <si>
    <t>00:20.29</t>
  </si>
  <si>
    <t>M161</t>
  </si>
  <si>
    <t>Pavla Seidlerová</t>
  </si>
  <si>
    <t>00:23.22</t>
  </si>
  <si>
    <t>M162</t>
  </si>
  <si>
    <t>Lucie Seidlerová</t>
  </si>
  <si>
    <t>00:18.85</t>
  </si>
  <si>
    <t>M163</t>
  </si>
  <si>
    <t>Andrea Gembalová</t>
  </si>
  <si>
    <t>00:21.72</t>
  </si>
  <si>
    <t>M164</t>
  </si>
  <si>
    <t>Lenka Fajfrová</t>
  </si>
  <si>
    <t>00:23.88</t>
  </si>
  <si>
    <t>M165</t>
  </si>
  <si>
    <t>Markéta Žídková</t>
  </si>
  <si>
    <t>00:24.69</t>
  </si>
  <si>
    <t>M166</t>
  </si>
  <si>
    <t>Zuzana Žídková</t>
  </si>
  <si>
    <t>00:32.34</t>
  </si>
  <si>
    <t>M167</t>
  </si>
  <si>
    <t>Martina Mikušová</t>
  </si>
  <si>
    <t>00:21.29</t>
  </si>
  <si>
    <t>M168</t>
  </si>
  <si>
    <t>Eliška Krátká</t>
  </si>
  <si>
    <t>00:25.97</t>
  </si>
  <si>
    <t>M169</t>
  </si>
  <si>
    <t>Libor Bartošák</t>
  </si>
  <si>
    <t>00:21.22</t>
  </si>
  <si>
    <t>M170</t>
  </si>
  <si>
    <t>Marek Vágner</t>
  </si>
  <si>
    <t>00:18.00</t>
  </si>
  <si>
    <t>M171</t>
  </si>
  <si>
    <t>Renata Žídková</t>
  </si>
  <si>
    <t>00:25.64</t>
  </si>
  <si>
    <t>M172</t>
  </si>
  <si>
    <t>Jakub Krejčíř</t>
  </si>
  <si>
    <t>00:19.06</t>
  </si>
  <si>
    <t>M173</t>
  </si>
  <si>
    <t>Tomáš Dočkal</t>
  </si>
  <si>
    <t>00:22.30</t>
  </si>
  <si>
    <t>M174</t>
  </si>
  <si>
    <t>Štěpán Dusil</t>
  </si>
  <si>
    <t>00:27.92</t>
  </si>
  <si>
    <t>M175</t>
  </si>
  <si>
    <t>Andrej Dusil</t>
  </si>
  <si>
    <t>00:27.48</t>
  </si>
  <si>
    <t>M176</t>
  </si>
  <si>
    <t>Petra Dusilová</t>
  </si>
  <si>
    <t>00:23.86</t>
  </si>
  <si>
    <t>M177</t>
  </si>
  <si>
    <t>Adéla Dočkalová</t>
  </si>
  <si>
    <t>00:27.30</t>
  </si>
  <si>
    <t>M178</t>
  </si>
  <si>
    <t>Markéta Dočkalová</t>
  </si>
  <si>
    <t>00:31.37</t>
  </si>
  <si>
    <t>M179</t>
  </si>
  <si>
    <t>Lenka Mašterová</t>
  </si>
  <si>
    <t>00:28.32</t>
  </si>
  <si>
    <t>M180</t>
  </si>
  <si>
    <t>Eva Mašterová</t>
  </si>
  <si>
    <t>00:42.87</t>
  </si>
  <si>
    <t>M181</t>
  </si>
  <si>
    <t>Bára Lorencová</t>
  </si>
  <si>
    <t>00:22.54</t>
  </si>
  <si>
    <t>M16</t>
  </si>
  <si>
    <t>Katka Váňová</t>
  </si>
  <si>
    <t>00:32.06</t>
  </si>
  <si>
    <t>M17</t>
  </si>
  <si>
    <t>Lucie Váňová</t>
  </si>
  <si>
    <t>DNS</t>
  </si>
  <si>
    <t>M18</t>
  </si>
  <si>
    <t>Karolína Sněhotová</t>
  </si>
  <si>
    <t>00:33.30</t>
  </si>
  <si>
    <t>M19</t>
  </si>
  <si>
    <t>Hynek Váňa</t>
  </si>
  <si>
    <t>00:21.97</t>
  </si>
  <si>
    <t>M20</t>
  </si>
  <si>
    <t>Dušan Sněhota</t>
  </si>
  <si>
    <t>00:28.09</t>
  </si>
  <si>
    <t>M21</t>
  </si>
  <si>
    <t>Katka Hertlová</t>
  </si>
  <si>
    <t>00:22.57</t>
  </si>
  <si>
    <t>M23</t>
  </si>
  <si>
    <t>Mattyas Kühnel</t>
  </si>
  <si>
    <t>01:39.28</t>
  </si>
  <si>
    <t>M24</t>
  </si>
  <si>
    <t>Adéla Plačková</t>
  </si>
  <si>
    <t>00:31.33</t>
  </si>
  <si>
    <t>M25</t>
  </si>
  <si>
    <t>Jiří Plaček</t>
  </si>
  <si>
    <t>00:24.05</t>
  </si>
  <si>
    <t>M26</t>
  </si>
  <si>
    <t>Lenka Jílková</t>
  </si>
  <si>
    <t>00:30.96</t>
  </si>
  <si>
    <t>M27</t>
  </si>
  <si>
    <t>Pavla Jílková</t>
  </si>
  <si>
    <t>00:35.11</t>
  </si>
  <si>
    <t>M28</t>
  </si>
  <si>
    <t>Karel Jílek</t>
  </si>
  <si>
    <t>00:23.69</t>
  </si>
  <si>
    <t>M29</t>
  </si>
  <si>
    <t>Hana Jílková</t>
  </si>
  <si>
    <t>00:26.60</t>
  </si>
  <si>
    <t>M30</t>
  </si>
  <si>
    <t>Tomáš Zahradník</t>
  </si>
  <si>
    <t>00:21.13</t>
  </si>
  <si>
    <t>M31</t>
  </si>
  <si>
    <t>Jaromír Fic</t>
  </si>
  <si>
    <t>00:19.58</t>
  </si>
  <si>
    <t>M32</t>
  </si>
  <si>
    <t>00:16.88</t>
  </si>
  <si>
    <t>M33</t>
  </si>
  <si>
    <t>Helena Ficová</t>
  </si>
  <si>
    <t>00:22.09</t>
  </si>
  <si>
    <t>M34</t>
  </si>
  <si>
    <t>Kateřina Nečasová</t>
  </si>
  <si>
    <t>M36</t>
  </si>
  <si>
    <t>Petra Nečasová</t>
  </si>
  <si>
    <t>M37</t>
  </si>
  <si>
    <t>Pavel Nečas</t>
  </si>
  <si>
    <t>M38</t>
  </si>
  <si>
    <t>Sabina Dvořáková</t>
  </si>
  <si>
    <t>M40</t>
  </si>
  <si>
    <t>Tomáš Selinger</t>
  </si>
  <si>
    <t>00:22.08</t>
  </si>
  <si>
    <t>M41</t>
  </si>
  <si>
    <t>Petra Kachlíková</t>
  </si>
  <si>
    <t>00:21.86</t>
  </si>
  <si>
    <t>M42</t>
  </si>
  <si>
    <t>Noemi Boháčová</t>
  </si>
  <si>
    <t>00:31.78</t>
  </si>
  <si>
    <t>M43</t>
  </si>
  <si>
    <t>Sofie Boháčová</t>
  </si>
  <si>
    <t>00:57.45</t>
  </si>
  <si>
    <t>M182</t>
  </si>
  <si>
    <t>Libor Jiskra</t>
  </si>
  <si>
    <t>00:22.00</t>
  </si>
  <si>
    <t>M183</t>
  </si>
  <si>
    <t>Štěpán Jiskra</t>
  </si>
  <si>
    <t>M184</t>
  </si>
  <si>
    <t>Daniel Domorád</t>
  </si>
  <si>
    <t>00:25.73</t>
  </si>
  <si>
    <t>M185</t>
  </si>
  <si>
    <t>Tereza Hadačová</t>
  </si>
  <si>
    <t>00:23.16</t>
  </si>
  <si>
    <t>M186</t>
  </si>
  <si>
    <t>Adam Dokoupil</t>
  </si>
  <si>
    <t>00:20.13</t>
  </si>
  <si>
    <t>M187</t>
  </si>
  <si>
    <t>Jiří Krátký</t>
  </si>
  <si>
    <t>00:24.74</t>
  </si>
  <si>
    <t>M188</t>
  </si>
  <si>
    <t>Hana Krátká</t>
  </si>
  <si>
    <t>00:26.37</t>
  </si>
  <si>
    <t>M189</t>
  </si>
  <si>
    <t>Dominik Hubálek</t>
  </si>
  <si>
    <t>M190</t>
  </si>
  <si>
    <t>Ema Hubálková</t>
  </si>
  <si>
    <t>DNF</t>
  </si>
  <si>
    <t>M191</t>
  </si>
  <si>
    <t>Marek Lukačovič</t>
  </si>
  <si>
    <t>00:21.45</t>
  </si>
  <si>
    <t>M192</t>
  </si>
  <si>
    <t>Alex Minařík</t>
  </si>
  <si>
    <t>00:35.99</t>
  </si>
  <si>
    <t>M193</t>
  </si>
  <si>
    <t>Klára Bártová</t>
  </si>
  <si>
    <t>00:25.68</t>
  </si>
  <si>
    <t>M194</t>
  </si>
  <si>
    <t>Filip Bárta</t>
  </si>
  <si>
    <t>00:28.14</t>
  </si>
  <si>
    <t>M195</t>
  </si>
  <si>
    <t>Eduard Kubířek</t>
  </si>
  <si>
    <t>00:20.93</t>
  </si>
  <si>
    <t>M196</t>
  </si>
  <si>
    <t>David Vjačka</t>
  </si>
  <si>
    <t>00:24.62</t>
  </si>
  <si>
    <t>M197</t>
  </si>
  <si>
    <t>Patrik Vjačka</t>
  </si>
  <si>
    <t>00:24.52</t>
  </si>
  <si>
    <t>M198</t>
  </si>
  <si>
    <t>Martina Vjačková</t>
  </si>
  <si>
    <t>00:31.23</t>
  </si>
  <si>
    <t>M199</t>
  </si>
  <si>
    <t>Matyáš Večeřa</t>
  </si>
  <si>
    <t>00:33.59</t>
  </si>
  <si>
    <t>M200</t>
  </si>
  <si>
    <t>Radek Večeřa</t>
  </si>
  <si>
    <t>00:23.54</t>
  </si>
  <si>
    <t>M151</t>
  </si>
  <si>
    <t>Petr Dusil</t>
  </si>
  <si>
    <t>00:22.45</t>
  </si>
  <si>
    <t>M102</t>
  </si>
  <si>
    <t>Vendula Kovářová</t>
  </si>
  <si>
    <t>00:19.09</t>
  </si>
  <si>
    <t>M103</t>
  </si>
  <si>
    <t>Šárka Smékalová</t>
  </si>
  <si>
    <t>00:33.69</t>
  </si>
  <si>
    <t>M104</t>
  </si>
  <si>
    <t>Lukáš Smékal</t>
  </si>
  <si>
    <t>00:32.93</t>
  </si>
  <si>
    <t>M105</t>
  </si>
  <si>
    <t>Eliška Horáková</t>
  </si>
  <si>
    <t>00:27.01</t>
  </si>
  <si>
    <t>M106</t>
  </si>
  <si>
    <t>Marcela Smékalová</t>
  </si>
  <si>
    <t>00:26.27</t>
  </si>
  <si>
    <t>M107</t>
  </si>
  <si>
    <t>Pavlína Veselá</t>
  </si>
  <si>
    <t>00:24.29</t>
  </si>
  <si>
    <t>M108</t>
  </si>
  <si>
    <t>Kateřina Hubálková</t>
  </si>
  <si>
    <t>00:29.57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</si>
  <si>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</si>
  <si>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</si>
  <si>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</si>
  <si>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</si>
  <si>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</si>
  <si>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</si>
  <si>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</si>
  <si>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</si>
  <si>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</si>
  <si>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</si>
  <si>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</si>
  <si>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</si>
  <si>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-</t>
  </si>
  <si>
    <t>KATEGORIE U12 (2006 - 2010)</t>
  </si>
  <si>
    <t>KATEGORIE U16 (2002 - 2005)</t>
  </si>
  <si>
    <t>KATEGORIE U21 (1997 - 2001)</t>
  </si>
  <si>
    <t>KATEGORIE DOSPĚLÍ (1968 - 1996)</t>
  </si>
  <si>
    <t>KATEGORIE MASTERS (1967  A STARŠÍ)</t>
  </si>
  <si>
    <t>13.</t>
  </si>
  <si>
    <t>14.</t>
  </si>
  <si>
    <t>15.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</si>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</sst>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h]:mm:ss;@"/>
  </numFmts>
  <fonts count="5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0" fillId="4" borderId="0" xfId="0" applyFill="1"/>
    <xf numFmtId="47" fontId="0" fillId="0" borderId="0" xfId="0" applyNumberFormat="1"/>
    <xf numFmtId="0" fontId="0" fillId="5" borderId="0" xfId="0" applyFill="1"/>
    <xf numFmtId="0" fontId="0" fillId="0" borderId="0" xfId="0" applyFill="1"/>
    <xf numFmtId="0" fontId="2" fillId="0" borderId="0" xfId="0" applyFont="1" applyFill="1"/>
    <xf numFmtId="0" fontId="0" fillId="0" borderId="0" xfId="0" applyNumberFormat="1"/>
    <xf numFmtId="47" fontId="0" fillId="5" borderId="0" xfId="0" applyNumberFormat="1" applyFill="1"/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1"/>
  <sheetViews>
    <sheetView topLeftCell="A64" workbookViewId="0">
      <selection activeCell="G11" sqref="G11"/>
    </sheetView>
  </sheetViews>
  <sheetFormatPr defaultRowHeight="15" x14ac:dyDescent="0.25"/>
  <cols>
    <col min="2" max="2" width="20.42578125" customWidth="1"/>
    <col min="4" max="4" width="15.140625" customWidth="1"/>
  </cols>
  <sheetData>
    <row r="1" spans="1: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5</v>
      </c>
    </row>
    <row r="2" spans="1:8" x14ac:dyDescent="0.25">
      <c r="A2" t="s">
        <v>14</v>
      </c>
      <c r="B2" t="s">
        <v>15</v>
      </c>
      <c r="C2" t="s">
        <v>16</v>
      </c>
      <c r="D2">
        <v>2009</v>
      </c>
      <c r="E2" s="5" t="s">
        <v>17</v>
      </c>
    </row>
    <row r="3" spans="1:8" x14ac:dyDescent="0.25">
      <c r="A3" t="s">
        <v>18</v>
      </c>
      <c r="B3" t="s">
        <v>19</v>
      </c>
      <c r="C3" t="s">
        <v>20</v>
      </c>
      <c r="D3">
        <v>2004</v>
      </c>
      <c r="E3" s="5" t="s">
        <v>21</v>
      </c>
    </row>
    <row r="4" spans="1:8" x14ac:dyDescent="0.25">
      <c r="A4" t="s">
        <v>22</v>
      </c>
      <c r="B4" t="s">
        <v>23</v>
      </c>
      <c r="C4" t="s">
        <v>16</v>
      </c>
      <c r="D4">
        <v>1972</v>
      </c>
      <c r="E4" s="5" t="s">
        <v>24</v>
      </c>
      <c r="H4" s="2"/>
    </row>
    <row r="5" spans="1:8" x14ac:dyDescent="0.25">
      <c r="A5" t="s">
        <v>25</v>
      </c>
      <c r="B5" t="s">
        <v>26</v>
      </c>
      <c r="C5" t="s">
        <v>16</v>
      </c>
      <c r="D5">
        <v>2007</v>
      </c>
      <c r="E5" s="5" t="s">
        <v>27</v>
      </c>
    </row>
    <row r="6" spans="1:8" x14ac:dyDescent="0.25">
      <c r="A6" s="6" t="s">
        <v>28</v>
      </c>
      <c r="B6" s="6" t="s">
        <v>29</v>
      </c>
      <c r="C6" s="6" t="s">
        <v>16</v>
      </c>
      <c r="D6" s="6">
        <v>2009</v>
      </c>
      <c r="E6" s="5" t="s">
        <v>30</v>
      </c>
    </row>
    <row r="7" spans="1:8" x14ac:dyDescent="0.25">
      <c r="A7" t="s">
        <v>31</v>
      </c>
      <c r="B7" t="s">
        <v>32</v>
      </c>
      <c r="C7" t="s">
        <v>16</v>
      </c>
      <c r="D7">
        <v>2012</v>
      </c>
      <c r="E7" s="5" t="s">
        <v>33</v>
      </c>
    </row>
    <row r="8" spans="1:8" x14ac:dyDescent="0.25">
      <c r="A8" s="6" t="s">
        <v>34</v>
      </c>
      <c r="B8" s="6" t="s">
        <v>35</v>
      </c>
      <c r="C8" s="6" t="s">
        <v>16</v>
      </c>
      <c r="D8" s="6">
        <v>2008</v>
      </c>
      <c r="E8" s="5" t="s">
        <v>36</v>
      </c>
    </row>
    <row r="9" spans="1:8" x14ac:dyDescent="0.25">
      <c r="A9" t="s">
        <v>37</v>
      </c>
      <c r="B9" t="s">
        <v>38</v>
      </c>
      <c r="C9" t="s">
        <v>16</v>
      </c>
      <c r="D9">
        <v>2012</v>
      </c>
      <c r="E9" s="5" t="s">
        <v>39</v>
      </c>
    </row>
    <row r="10" spans="1:8" x14ac:dyDescent="0.25">
      <c r="A10" t="s">
        <v>40</v>
      </c>
      <c r="B10" s="7" t="s">
        <v>41</v>
      </c>
      <c r="C10" s="7" t="s">
        <v>16</v>
      </c>
      <c r="D10" s="7">
        <v>2006</v>
      </c>
      <c r="E10" s="5" t="s">
        <v>42</v>
      </c>
    </row>
    <row r="11" spans="1:8" x14ac:dyDescent="0.25">
      <c r="A11" t="s">
        <v>43</v>
      </c>
      <c r="B11" s="7" t="s">
        <v>44</v>
      </c>
      <c r="C11" s="7" t="s">
        <v>16</v>
      </c>
      <c r="D11" s="7">
        <v>1976</v>
      </c>
      <c r="E11" s="5" t="s">
        <v>45</v>
      </c>
    </row>
    <row r="12" spans="1:8" x14ac:dyDescent="0.25">
      <c r="A12" t="s">
        <v>46</v>
      </c>
      <c r="B12" s="7" t="s">
        <v>47</v>
      </c>
      <c r="C12" s="7" t="s">
        <v>16</v>
      </c>
      <c r="D12" s="7">
        <v>2007</v>
      </c>
      <c r="E12" s="5" t="s">
        <v>48</v>
      </c>
    </row>
    <row r="13" spans="1:8" x14ac:dyDescent="0.25">
      <c r="A13" t="s">
        <v>49</v>
      </c>
      <c r="B13" s="7" t="s">
        <v>50</v>
      </c>
      <c r="C13" s="7" t="s">
        <v>16</v>
      </c>
      <c r="D13" s="7">
        <v>2011</v>
      </c>
      <c r="E13" s="5" t="s">
        <v>51</v>
      </c>
    </row>
    <row r="14" spans="1:8" x14ac:dyDescent="0.25">
      <c r="A14" t="s">
        <v>52</v>
      </c>
      <c r="B14" s="7" t="s">
        <v>53</v>
      </c>
      <c r="C14" s="7" t="s">
        <v>20</v>
      </c>
      <c r="D14" s="7">
        <v>2009</v>
      </c>
      <c r="E14" s="5" t="s">
        <v>54</v>
      </c>
    </row>
    <row r="15" spans="1:8" x14ac:dyDescent="0.25">
      <c r="A15" t="s">
        <v>55</v>
      </c>
      <c r="B15" s="7" t="s">
        <v>56</v>
      </c>
      <c r="C15" s="7" t="s">
        <v>16</v>
      </c>
      <c r="D15" s="7">
        <v>2005</v>
      </c>
      <c r="E15" s="5" t="s">
        <v>57</v>
      </c>
    </row>
    <row r="16" spans="1:8" x14ac:dyDescent="0.25">
      <c r="A16" t="s">
        <v>58</v>
      </c>
      <c r="B16" s="7" t="s">
        <v>59</v>
      </c>
      <c r="C16" s="7" t="s">
        <v>16</v>
      </c>
      <c r="D16" s="7">
        <v>2011</v>
      </c>
      <c r="E16" s="5" t="s">
        <v>60</v>
      </c>
    </row>
    <row r="17" spans="1:5" x14ac:dyDescent="0.25">
      <c r="A17" t="s">
        <v>61</v>
      </c>
      <c r="B17" s="7" t="s">
        <v>62</v>
      </c>
      <c r="C17" s="7" t="s">
        <v>20</v>
      </c>
      <c r="D17" s="7">
        <v>2009</v>
      </c>
      <c r="E17" s="5" t="s">
        <v>63</v>
      </c>
    </row>
    <row r="18" spans="1:5" x14ac:dyDescent="0.25">
      <c r="A18" t="s">
        <v>64</v>
      </c>
      <c r="B18" s="7" t="s">
        <v>65</v>
      </c>
      <c r="C18" s="7" t="s">
        <v>16</v>
      </c>
      <c r="D18" s="7">
        <v>2005</v>
      </c>
      <c r="E18" s="5" t="s">
        <v>66</v>
      </c>
    </row>
    <row r="19" spans="1:5" x14ac:dyDescent="0.25">
      <c r="A19" t="s">
        <v>67</v>
      </c>
      <c r="B19" s="7" t="s">
        <v>68</v>
      </c>
      <c r="C19" s="7" t="s">
        <v>16</v>
      </c>
      <c r="D19" s="7">
        <v>2003</v>
      </c>
      <c r="E19" s="5" t="s">
        <v>69</v>
      </c>
    </row>
    <row r="20" spans="1:5" x14ac:dyDescent="0.25">
      <c r="A20" t="s">
        <v>70</v>
      </c>
      <c r="B20" s="7" t="s">
        <v>71</v>
      </c>
      <c r="C20" s="7" t="s">
        <v>16</v>
      </c>
      <c r="D20" s="7">
        <v>1968</v>
      </c>
      <c r="E20" s="5" t="s">
        <v>72</v>
      </c>
    </row>
    <row r="21" spans="1:5" x14ac:dyDescent="0.25">
      <c r="A21" t="s">
        <v>73</v>
      </c>
      <c r="B21" s="7" t="s">
        <v>74</v>
      </c>
      <c r="C21" s="7" t="s">
        <v>20</v>
      </c>
      <c r="D21" s="7">
        <v>1969</v>
      </c>
      <c r="E21" s="5" t="s">
        <v>75</v>
      </c>
    </row>
    <row r="22" spans="1:5" x14ac:dyDescent="0.25">
      <c r="A22" t="s">
        <v>76</v>
      </c>
      <c r="B22" s="7" t="s">
        <v>77</v>
      </c>
      <c r="C22" s="7" t="s">
        <v>20</v>
      </c>
      <c r="D22" s="7">
        <v>1998</v>
      </c>
      <c r="E22" s="5" t="s">
        <v>78</v>
      </c>
    </row>
    <row r="23" spans="1:5" x14ac:dyDescent="0.25">
      <c r="A23" t="s">
        <v>79</v>
      </c>
      <c r="B23" s="7" t="s">
        <v>80</v>
      </c>
      <c r="C23" s="7" t="s">
        <v>20</v>
      </c>
      <c r="D23" s="7">
        <v>1979</v>
      </c>
      <c r="E23" s="5" t="s">
        <v>81</v>
      </c>
    </row>
    <row r="24" spans="1:5" x14ac:dyDescent="0.25">
      <c r="A24" t="s">
        <v>82</v>
      </c>
      <c r="B24" s="7" t="s">
        <v>83</v>
      </c>
      <c r="C24" s="7" t="s">
        <v>20</v>
      </c>
      <c r="D24" s="7">
        <v>1989</v>
      </c>
      <c r="E24" s="5" t="s">
        <v>84</v>
      </c>
    </row>
    <row r="25" spans="1:5" x14ac:dyDescent="0.25">
      <c r="A25" t="s">
        <v>85</v>
      </c>
      <c r="B25" s="7" t="s">
        <v>86</v>
      </c>
      <c r="C25" s="7" t="s">
        <v>20</v>
      </c>
      <c r="D25" s="7">
        <v>2004</v>
      </c>
      <c r="E25" s="5" t="s">
        <v>87</v>
      </c>
    </row>
    <row r="26" spans="1:5" x14ac:dyDescent="0.25">
      <c r="A26" t="s">
        <v>88</v>
      </c>
      <c r="B26" s="7" t="s">
        <v>89</v>
      </c>
      <c r="C26" s="7" t="s">
        <v>20</v>
      </c>
      <c r="D26" s="7">
        <v>2008</v>
      </c>
      <c r="E26" s="5" t="s">
        <v>90</v>
      </c>
    </row>
    <row r="27" spans="1:5" x14ac:dyDescent="0.25">
      <c r="A27" t="s">
        <v>91</v>
      </c>
      <c r="B27" s="7" t="s">
        <v>92</v>
      </c>
      <c r="C27" s="7" t="s">
        <v>20</v>
      </c>
      <c r="D27" s="7">
        <v>1977</v>
      </c>
      <c r="E27" s="5" t="s">
        <v>93</v>
      </c>
    </row>
    <row r="28" spans="1:5" x14ac:dyDescent="0.25">
      <c r="A28" t="s">
        <v>94</v>
      </c>
      <c r="B28" s="7" t="s">
        <v>95</v>
      </c>
      <c r="C28" s="7" t="s">
        <v>20</v>
      </c>
      <c r="D28" s="7">
        <v>2002</v>
      </c>
      <c r="E28" s="5" t="s">
        <v>96</v>
      </c>
    </row>
    <row r="29" spans="1:5" x14ac:dyDescent="0.25">
      <c r="A29" t="s">
        <v>97</v>
      </c>
      <c r="B29" s="7" t="s">
        <v>98</v>
      </c>
      <c r="C29" s="7" t="s">
        <v>16</v>
      </c>
      <c r="D29" s="7">
        <v>1966</v>
      </c>
      <c r="E29" s="5" t="s">
        <v>99</v>
      </c>
    </row>
    <row r="30" spans="1:5" x14ac:dyDescent="0.25">
      <c r="A30" t="s">
        <v>100</v>
      </c>
      <c r="B30" s="7" t="s">
        <v>101</v>
      </c>
      <c r="C30" s="7" t="s">
        <v>16</v>
      </c>
      <c r="D30" s="7">
        <v>1968</v>
      </c>
      <c r="E30" s="5" t="s">
        <v>102</v>
      </c>
    </row>
    <row r="31" spans="1:5" x14ac:dyDescent="0.25">
      <c r="A31" t="s">
        <v>103</v>
      </c>
      <c r="B31" s="7" t="s">
        <v>104</v>
      </c>
      <c r="C31" s="7" t="s">
        <v>20</v>
      </c>
      <c r="D31" s="7">
        <v>1974</v>
      </c>
      <c r="E31" s="5" t="s">
        <v>105</v>
      </c>
    </row>
    <row r="32" spans="1:5" x14ac:dyDescent="0.25">
      <c r="A32" t="s">
        <v>106</v>
      </c>
      <c r="B32" s="7" t="s">
        <v>107</v>
      </c>
      <c r="C32" s="7" t="s">
        <v>16</v>
      </c>
      <c r="D32" s="8">
        <v>1992</v>
      </c>
      <c r="E32" s="5" t="s">
        <v>108</v>
      </c>
    </row>
    <row r="33" spans="1:5" x14ac:dyDescent="0.25">
      <c r="A33" t="s">
        <v>109</v>
      </c>
      <c r="B33" s="7" t="s">
        <v>110</v>
      </c>
      <c r="C33" s="7" t="s">
        <v>16</v>
      </c>
      <c r="D33" s="7">
        <v>1973</v>
      </c>
      <c r="E33" s="5" t="s">
        <v>111</v>
      </c>
    </row>
    <row r="34" spans="1:5" x14ac:dyDescent="0.25">
      <c r="A34" t="s">
        <v>112</v>
      </c>
      <c r="B34" s="7" t="s">
        <v>113</v>
      </c>
      <c r="C34" s="7" t="s">
        <v>16</v>
      </c>
      <c r="D34" s="7">
        <v>2010</v>
      </c>
      <c r="E34" s="5" t="s">
        <v>114</v>
      </c>
    </row>
    <row r="35" spans="1:5" x14ac:dyDescent="0.25">
      <c r="A35" t="s">
        <v>115</v>
      </c>
      <c r="B35" s="7" t="s">
        <v>116</v>
      </c>
      <c r="C35" s="7" t="s">
        <v>16</v>
      </c>
      <c r="D35" s="7">
        <v>2010</v>
      </c>
      <c r="E35" s="5" t="s">
        <v>117</v>
      </c>
    </row>
    <row r="36" spans="1:5" x14ac:dyDescent="0.25">
      <c r="A36" t="s">
        <v>118</v>
      </c>
      <c r="B36" s="7" t="s">
        <v>119</v>
      </c>
      <c r="C36" s="7" t="s">
        <v>20</v>
      </c>
      <c r="D36" s="7">
        <v>1978</v>
      </c>
      <c r="E36" s="9" t="s">
        <v>120</v>
      </c>
    </row>
    <row r="37" spans="1:5" x14ac:dyDescent="0.25">
      <c r="A37" t="s">
        <v>121</v>
      </c>
      <c r="B37" s="7" t="s">
        <v>122</v>
      </c>
      <c r="C37" s="7" t="s">
        <v>20</v>
      </c>
      <c r="D37" s="7">
        <v>2005</v>
      </c>
      <c r="E37" s="5" t="s">
        <v>123</v>
      </c>
    </row>
    <row r="38" spans="1:5" x14ac:dyDescent="0.25">
      <c r="A38" t="s">
        <v>124</v>
      </c>
      <c r="B38" s="7" t="s">
        <v>125</v>
      </c>
      <c r="C38" s="7" t="s">
        <v>20</v>
      </c>
      <c r="D38" s="7">
        <v>1999</v>
      </c>
      <c r="E38" s="5" t="s">
        <v>126</v>
      </c>
    </row>
    <row r="39" spans="1:5" x14ac:dyDescent="0.25">
      <c r="A39" t="s">
        <v>127</v>
      </c>
      <c r="B39" s="7" t="s">
        <v>128</v>
      </c>
      <c r="C39" s="7" t="s">
        <v>20</v>
      </c>
      <c r="D39" s="7">
        <v>2004</v>
      </c>
      <c r="E39" s="5" t="s">
        <v>129</v>
      </c>
    </row>
    <row r="40" spans="1:5" x14ac:dyDescent="0.25">
      <c r="A40" t="s">
        <v>130</v>
      </c>
      <c r="B40" s="7" t="s">
        <v>131</v>
      </c>
      <c r="C40" s="7" t="s">
        <v>20</v>
      </c>
      <c r="D40" s="7">
        <v>2007</v>
      </c>
      <c r="E40" s="5" t="s">
        <v>132</v>
      </c>
    </row>
    <row r="41" spans="1:5" x14ac:dyDescent="0.25">
      <c r="A41" t="s">
        <v>133</v>
      </c>
      <c r="B41" s="7" t="s">
        <v>134</v>
      </c>
      <c r="C41" s="7" t="s">
        <v>20</v>
      </c>
      <c r="D41" s="7">
        <v>2003</v>
      </c>
      <c r="E41" s="5" t="s">
        <v>135</v>
      </c>
    </row>
    <row r="42" spans="1:5" x14ac:dyDescent="0.25">
      <c r="A42" t="s">
        <v>136</v>
      </c>
      <c r="B42" s="7" t="s">
        <v>137</v>
      </c>
      <c r="C42" s="7" t="s">
        <v>20</v>
      </c>
      <c r="D42" s="7">
        <v>2007</v>
      </c>
      <c r="E42" s="5" t="s">
        <v>138</v>
      </c>
    </row>
    <row r="43" spans="1:5" x14ac:dyDescent="0.25">
      <c r="A43" t="s">
        <v>139</v>
      </c>
      <c r="B43" s="7" t="s">
        <v>140</v>
      </c>
      <c r="C43" s="7" t="s">
        <v>20</v>
      </c>
      <c r="D43" s="7">
        <v>2008</v>
      </c>
      <c r="E43" s="5" t="s">
        <v>141</v>
      </c>
    </row>
    <row r="44" spans="1:5" x14ac:dyDescent="0.25">
      <c r="A44" t="s">
        <v>142</v>
      </c>
      <c r="B44" s="7" t="s">
        <v>143</v>
      </c>
      <c r="C44" s="7" t="s">
        <v>20</v>
      </c>
      <c r="D44" s="7">
        <v>2009</v>
      </c>
      <c r="E44" s="5" t="s">
        <v>144</v>
      </c>
    </row>
    <row r="45" spans="1:5" x14ac:dyDescent="0.25">
      <c r="A45" t="s">
        <v>145</v>
      </c>
      <c r="B45" s="7" t="s">
        <v>146</v>
      </c>
      <c r="C45" s="7" t="s">
        <v>16</v>
      </c>
      <c r="D45" s="7">
        <v>1979</v>
      </c>
      <c r="E45" s="5" t="s">
        <v>147</v>
      </c>
    </row>
    <row r="46" spans="1:5" x14ac:dyDescent="0.25">
      <c r="A46" t="s">
        <v>148</v>
      </c>
      <c r="B46" s="7" t="s">
        <v>149</v>
      </c>
      <c r="C46" s="7" t="s">
        <v>16</v>
      </c>
      <c r="D46" s="7">
        <v>1982</v>
      </c>
      <c r="E46" s="5" t="s">
        <v>150</v>
      </c>
    </row>
    <row r="47" spans="1:5" x14ac:dyDescent="0.25">
      <c r="A47" t="s">
        <v>151</v>
      </c>
      <c r="B47" s="7" t="s">
        <v>152</v>
      </c>
      <c r="C47" s="7" t="s">
        <v>20</v>
      </c>
      <c r="D47" s="7">
        <v>1982</v>
      </c>
      <c r="E47" s="5" t="s">
        <v>153</v>
      </c>
    </row>
    <row r="48" spans="1:5" x14ac:dyDescent="0.25">
      <c r="A48" t="s">
        <v>154</v>
      </c>
      <c r="B48" s="7" t="s">
        <v>155</v>
      </c>
      <c r="C48" s="7" t="s">
        <v>16</v>
      </c>
      <c r="D48" s="7">
        <v>2014</v>
      </c>
      <c r="E48" s="5" t="s">
        <v>156</v>
      </c>
    </row>
    <row r="49" spans="1:5" x14ac:dyDescent="0.25">
      <c r="A49" t="s">
        <v>157</v>
      </c>
      <c r="B49" s="7" t="s">
        <v>158</v>
      </c>
      <c r="C49" s="7" t="s">
        <v>20</v>
      </c>
      <c r="D49" s="7">
        <v>2010</v>
      </c>
      <c r="E49" s="5" t="s">
        <v>159</v>
      </c>
    </row>
    <row r="50" spans="1:5" x14ac:dyDescent="0.25">
      <c r="A50" t="s">
        <v>160</v>
      </c>
      <c r="B50" s="7" t="s">
        <v>161</v>
      </c>
      <c r="C50" s="7" t="s">
        <v>16</v>
      </c>
      <c r="D50" s="7">
        <v>1983</v>
      </c>
      <c r="E50" s="5" t="s">
        <v>162</v>
      </c>
    </row>
    <row r="51" spans="1:5" x14ac:dyDescent="0.25">
      <c r="A51" t="s">
        <v>163</v>
      </c>
      <c r="B51" s="7" t="s">
        <v>164</v>
      </c>
      <c r="C51" s="7" t="s">
        <v>20</v>
      </c>
      <c r="D51" s="7">
        <v>2006</v>
      </c>
      <c r="E51" s="5" t="s">
        <v>165</v>
      </c>
    </row>
    <row r="52" spans="1:5" x14ac:dyDescent="0.25">
      <c r="A52" t="s">
        <v>166</v>
      </c>
      <c r="B52" s="7" t="s">
        <v>167</v>
      </c>
      <c r="C52" s="7" t="s">
        <v>20</v>
      </c>
      <c r="D52" s="7">
        <v>2007</v>
      </c>
      <c r="E52" s="5" t="s">
        <v>168</v>
      </c>
    </row>
    <row r="53" spans="1:5" x14ac:dyDescent="0.25">
      <c r="A53" t="s">
        <v>169</v>
      </c>
      <c r="B53" s="7" t="s">
        <v>170</v>
      </c>
      <c r="C53" s="7" t="s">
        <v>16</v>
      </c>
      <c r="D53" s="7">
        <v>1969</v>
      </c>
      <c r="E53" s="5" t="s">
        <v>171</v>
      </c>
    </row>
    <row r="54" spans="1:5" x14ac:dyDescent="0.25">
      <c r="A54" t="s">
        <v>172</v>
      </c>
      <c r="B54" s="7" t="s">
        <v>173</v>
      </c>
      <c r="C54" s="7" t="s">
        <v>20</v>
      </c>
      <c r="D54" s="7">
        <v>1980</v>
      </c>
      <c r="E54" s="5" t="s">
        <v>174</v>
      </c>
    </row>
    <row r="55" spans="1:5" x14ac:dyDescent="0.25">
      <c r="A55" t="s">
        <v>175</v>
      </c>
      <c r="B55" s="7" t="s">
        <v>176</v>
      </c>
      <c r="C55" s="7" t="s">
        <v>16</v>
      </c>
      <c r="D55" s="7">
        <v>2004</v>
      </c>
      <c r="E55" s="5" t="s">
        <v>177</v>
      </c>
    </row>
    <row r="56" spans="1:5" x14ac:dyDescent="0.25">
      <c r="A56" s="7" t="s">
        <v>178</v>
      </c>
      <c r="B56" s="7" t="s">
        <v>179</v>
      </c>
      <c r="C56" s="7" t="s">
        <v>16</v>
      </c>
      <c r="D56" s="7">
        <v>2005</v>
      </c>
      <c r="E56" s="5" t="s">
        <v>180</v>
      </c>
    </row>
    <row r="57" spans="1:5" x14ac:dyDescent="0.25">
      <c r="A57" s="7" t="s">
        <v>181</v>
      </c>
      <c r="B57" s="7" t="s">
        <v>179</v>
      </c>
      <c r="C57" s="7" t="s">
        <v>16</v>
      </c>
      <c r="D57" s="7">
        <v>1974</v>
      </c>
      <c r="E57" s="5" t="s">
        <v>182</v>
      </c>
    </row>
    <row r="58" spans="1:5" x14ac:dyDescent="0.25">
      <c r="A58" s="7" t="s">
        <v>183</v>
      </c>
      <c r="B58" s="7" t="s">
        <v>184</v>
      </c>
      <c r="C58" s="7" t="s">
        <v>20</v>
      </c>
      <c r="D58" s="7">
        <v>1978</v>
      </c>
      <c r="E58" s="5" t="s">
        <v>185</v>
      </c>
    </row>
    <row r="59" spans="1:5" x14ac:dyDescent="0.25">
      <c r="A59" t="s">
        <v>186</v>
      </c>
      <c r="B59" s="7" t="s">
        <v>187</v>
      </c>
      <c r="C59" s="7" t="s">
        <v>20</v>
      </c>
      <c r="D59" s="7">
        <v>2006</v>
      </c>
      <c r="E59" s="5" t="s">
        <v>141</v>
      </c>
    </row>
    <row r="60" spans="1:5" x14ac:dyDescent="0.25">
      <c r="A60" t="s">
        <v>188</v>
      </c>
      <c r="B60" s="7" t="s">
        <v>189</v>
      </c>
      <c r="C60" s="7" t="s">
        <v>20</v>
      </c>
      <c r="D60" s="7">
        <v>1975</v>
      </c>
      <c r="E60" s="5" t="s">
        <v>141</v>
      </c>
    </row>
    <row r="61" spans="1:5" x14ac:dyDescent="0.25">
      <c r="A61" t="s">
        <v>190</v>
      </c>
      <c r="B61" s="7" t="s">
        <v>191</v>
      </c>
      <c r="C61" s="7" t="s">
        <v>16</v>
      </c>
      <c r="D61" s="7">
        <v>1970</v>
      </c>
      <c r="E61" s="5" t="s">
        <v>141</v>
      </c>
    </row>
    <row r="62" spans="1:5" x14ac:dyDescent="0.25">
      <c r="A62" t="s">
        <v>192</v>
      </c>
      <c r="B62" s="7" t="s">
        <v>193</v>
      </c>
      <c r="C62" s="7" t="s">
        <v>20</v>
      </c>
      <c r="D62" s="7">
        <v>2006</v>
      </c>
      <c r="E62" s="5" t="s">
        <v>141</v>
      </c>
    </row>
    <row r="63" spans="1:5" x14ac:dyDescent="0.25">
      <c r="A63" t="s">
        <v>194</v>
      </c>
      <c r="B63" s="7" t="s">
        <v>195</v>
      </c>
      <c r="C63" s="7" t="s">
        <v>16</v>
      </c>
      <c r="D63" s="7">
        <v>1991</v>
      </c>
      <c r="E63" s="5" t="s">
        <v>196</v>
      </c>
    </row>
    <row r="64" spans="1:5" x14ac:dyDescent="0.25">
      <c r="A64" t="s">
        <v>197</v>
      </c>
      <c r="B64" s="7" t="s">
        <v>198</v>
      </c>
      <c r="C64" s="7" t="s">
        <v>20</v>
      </c>
      <c r="D64" s="7">
        <v>1992</v>
      </c>
      <c r="E64" s="5" t="s">
        <v>199</v>
      </c>
    </row>
    <row r="65" spans="1:5" x14ac:dyDescent="0.25">
      <c r="A65" s="6" t="s">
        <v>200</v>
      </c>
      <c r="B65" s="6" t="s">
        <v>201</v>
      </c>
      <c r="C65" s="6" t="s">
        <v>20</v>
      </c>
      <c r="D65" s="6">
        <v>2006</v>
      </c>
      <c r="E65" s="5" t="s">
        <v>202</v>
      </c>
    </row>
    <row r="66" spans="1:5" x14ac:dyDescent="0.25">
      <c r="A66" t="s">
        <v>203</v>
      </c>
      <c r="B66" s="7" t="s">
        <v>204</v>
      </c>
      <c r="C66" s="7" t="s">
        <v>20</v>
      </c>
      <c r="D66" s="7">
        <v>2011</v>
      </c>
      <c r="E66" s="5" t="s">
        <v>205</v>
      </c>
    </row>
    <row r="67" spans="1:5" x14ac:dyDescent="0.25">
      <c r="A67" t="s">
        <v>206</v>
      </c>
      <c r="B67" s="7" t="s">
        <v>207</v>
      </c>
      <c r="C67" s="7" t="s">
        <v>16</v>
      </c>
      <c r="D67" s="7">
        <v>1978</v>
      </c>
      <c r="E67" s="5" t="s">
        <v>208</v>
      </c>
    </row>
    <row r="68" spans="1:5" x14ac:dyDescent="0.25">
      <c r="A68" t="s">
        <v>209</v>
      </c>
      <c r="B68" s="7" t="s">
        <v>210</v>
      </c>
      <c r="C68" s="7" t="s">
        <v>16</v>
      </c>
      <c r="D68" s="7">
        <v>2007</v>
      </c>
      <c r="E68" s="5" t="s">
        <v>111</v>
      </c>
    </row>
    <row r="69" spans="1:5" x14ac:dyDescent="0.25">
      <c r="A69" t="s">
        <v>211</v>
      </c>
      <c r="B69" s="7" t="s">
        <v>212</v>
      </c>
      <c r="C69" s="7" t="s">
        <v>16</v>
      </c>
      <c r="D69" s="7">
        <v>2011</v>
      </c>
      <c r="E69" s="5" t="s">
        <v>213</v>
      </c>
    </row>
    <row r="70" spans="1:5" x14ac:dyDescent="0.25">
      <c r="A70" t="s">
        <v>214</v>
      </c>
      <c r="B70" s="7" t="s">
        <v>215</v>
      </c>
      <c r="C70" s="7" t="s">
        <v>20</v>
      </c>
      <c r="D70" s="7">
        <v>1985</v>
      </c>
      <c r="E70" s="5" t="s">
        <v>216</v>
      </c>
    </row>
    <row r="71" spans="1:5" x14ac:dyDescent="0.25">
      <c r="A71" t="s">
        <v>217</v>
      </c>
      <c r="B71" s="7" t="s">
        <v>218</v>
      </c>
      <c r="C71" s="7" t="s">
        <v>16</v>
      </c>
      <c r="D71" s="7">
        <v>1991</v>
      </c>
      <c r="E71" s="5" t="s">
        <v>219</v>
      </c>
    </row>
    <row r="72" spans="1:5" x14ac:dyDescent="0.25">
      <c r="A72" t="s">
        <v>220</v>
      </c>
      <c r="B72" s="7" t="s">
        <v>221</v>
      </c>
      <c r="C72" s="7" t="s">
        <v>16</v>
      </c>
      <c r="D72" s="7">
        <v>1969</v>
      </c>
      <c r="E72" s="5" t="s">
        <v>222</v>
      </c>
    </row>
    <row r="73" spans="1:5" x14ac:dyDescent="0.25">
      <c r="A73" t="s">
        <v>223</v>
      </c>
      <c r="B73" s="7" t="s">
        <v>224</v>
      </c>
      <c r="C73" s="7" t="s">
        <v>20</v>
      </c>
      <c r="D73" s="7">
        <v>1974</v>
      </c>
      <c r="E73" s="5" t="s">
        <v>225</v>
      </c>
    </row>
    <row r="74" spans="1:5" x14ac:dyDescent="0.25">
      <c r="A74" s="6" t="s">
        <v>226</v>
      </c>
      <c r="B74" s="6" t="s">
        <v>227</v>
      </c>
      <c r="C74" s="6" t="s">
        <v>16</v>
      </c>
      <c r="D74" s="6">
        <v>2006</v>
      </c>
      <c r="E74" s="10" t="s">
        <v>141</v>
      </c>
    </row>
    <row r="75" spans="1:5" x14ac:dyDescent="0.25">
      <c r="A75" t="s">
        <v>228</v>
      </c>
      <c r="B75" s="7" t="s">
        <v>229</v>
      </c>
      <c r="C75" s="7" t="s">
        <v>20</v>
      </c>
      <c r="D75" s="7">
        <v>2011</v>
      </c>
      <c r="E75" s="5" t="s">
        <v>230</v>
      </c>
    </row>
    <row r="76" spans="1:5" x14ac:dyDescent="0.25">
      <c r="A76" t="s">
        <v>231</v>
      </c>
      <c r="B76" s="7" t="s">
        <v>232</v>
      </c>
      <c r="C76" s="7" t="s">
        <v>16</v>
      </c>
      <c r="D76" s="7">
        <v>1972</v>
      </c>
      <c r="E76" s="5" t="s">
        <v>233</v>
      </c>
    </row>
    <row r="77" spans="1:5" x14ac:dyDescent="0.25">
      <c r="A77" t="s">
        <v>234</v>
      </c>
      <c r="B77" s="7" t="s">
        <v>235</v>
      </c>
      <c r="C77" s="7" t="s">
        <v>16</v>
      </c>
      <c r="D77" s="7">
        <v>2011</v>
      </c>
      <c r="E77" s="5" t="s">
        <v>236</v>
      </c>
    </row>
    <row r="78" spans="1:5" x14ac:dyDescent="0.25">
      <c r="A78" t="s">
        <v>237</v>
      </c>
      <c r="B78" s="7" t="s">
        <v>238</v>
      </c>
      <c r="C78" s="7" t="s">
        <v>20</v>
      </c>
      <c r="D78" s="7">
        <v>2004</v>
      </c>
      <c r="E78" s="5" t="s">
        <v>239</v>
      </c>
    </row>
    <row r="79" spans="1:5" x14ac:dyDescent="0.25">
      <c r="A79" t="s">
        <v>240</v>
      </c>
      <c r="B79" s="7" t="s">
        <v>241</v>
      </c>
      <c r="C79" s="7" t="s">
        <v>16</v>
      </c>
      <c r="D79" s="7">
        <v>2006</v>
      </c>
      <c r="E79" s="5" t="s">
        <v>242</v>
      </c>
    </row>
    <row r="80" spans="1:5" x14ac:dyDescent="0.25">
      <c r="A80" t="s">
        <v>243</v>
      </c>
      <c r="B80" s="7" t="s">
        <v>244</v>
      </c>
      <c r="C80" s="7" t="s">
        <v>16</v>
      </c>
      <c r="D80" s="7">
        <v>1974</v>
      </c>
      <c r="E80" s="5" t="s">
        <v>245</v>
      </c>
    </row>
    <row r="81" spans="1:5" x14ac:dyDescent="0.25">
      <c r="A81" t="s">
        <v>246</v>
      </c>
      <c r="B81" s="7" t="s">
        <v>247</v>
      </c>
      <c r="C81" t="s">
        <v>16</v>
      </c>
      <c r="D81" s="7">
        <v>1976</v>
      </c>
      <c r="E81" s="5" t="s">
        <v>248</v>
      </c>
    </row>
    <row r="82" spans="1:5" x14ac:dyDescent="0.25">
      <c r="A82" t="s">
        <v>249</v>
      </c>
      <c r="B82" s="7" t="s">
        <v>250</v>
      </c>
      <c r="C82" t="s">
        <v>16</v>
      </c>
      <c r="D82" s="7">
        <v>2005</v>
      </c>
      <c r="E82" s="5" t="s">
        <v>251</v>
      </c>
    </row>
    <row r="83" spans="1:5" x14ac:dyDescent="0.25">
      <c r="A83" t="s">
        <v>252</v>
      </c>
      <c r="B83" s="7" t="s">
        <v>253</v>
      </c>
      <c r="C83" t="s">
        <v>20</v>
      </c>
      <c r="D83" s="7">
        <v>1978</v>
      </c>
      <c r="E83" s="5" t="s">
        <v>254</v>
      </c>
    </row>
    <row r="84" spans="1:5" x14ac:dyDescent="0.25">
      <c r="A84" t="s">
        <v>255</v>
      </c>
      <c r="B84" s="7" t="s">
        <v>256</v>
      </c>
      <c r="C84" t="s">
        <v>16</v>
      </c>
      <c r="D84" s="7">
        <v>2009</v>
      </c>
      <c r="E84" s="5" t="s">
        <v>257</v>
      </c>
    </row>
    <row r="85" spans="1:5" x14ac:dyDescent="0.25">
      <c r="A85" t="s">
        <v>258</v>
      </c>
      <c r="B85" s="7" t="s">
        <v>259</v>
      </c>
      <c r="C85" t="s">
        <v>16</v>
      </c>
      <c r="D85" s="7">
        <v>1978</v>
      </c>
      <c r="E85" s="5" t="s">
        <v>260</v>
      </c>
    </row>
    <row r="86" spans="1:5" x14ac:dyDescent="0.25">
      <c r="A86" t="s">
        <v>261</v>
      </c>
      <c r="B86" s="7" t="s">
        <v>262</v>
      </c>
      <c r="C86" t="s">
        <v>16</v>
      </c>
      <c r="D86" s="7">
        <v>1978</v>
      </c>
      <c r="E86" s="5" t="s">
        <v>263</v>
      </c>
    </row>
    <row r="87" spans="1:5" x14ac:dyDescent="0.25">
      <c r="A87" t="s">
        <v>264</v>
      </c>
      <c r="B87" s="7" t="s">
        <v>265</v>
      </c>
      <c r="C87" t="s">
        <v>20</v>
      </c>
      <c r="D87" s="7">
        <v>1988</v>
      </c>
      <c r="E87" s="5" t="s">
        <v>266</v>
      </c>
    </row>
    <row r="88" spans="1:5" x14ac:dyDescent="0.25">
      <c r="A88" t="s">
        <v>267</v>
      </c>
      <c r="B88" s="7" t="s">
        <v>268</v>
      </c>
      <c r="C88" t="s">
        <v>20</v>
      </c>
      <c r="D88" s="7">
        <v>2006</v>
      </c>
      <c r="E88" s="5" t="s">
        <v>269</v>
      </c>
    </row>
    <row r="89" spans="1:5" x14ac:dyDescent="0.25">
      <c r="A89" t="s">
        <v>270</v>
      </c>
      <c r="B89" s="7" t="s">
        <v>271</v>
      </c>
      <c r="C89" t="s">
        <v>16</v>
      </c>
      <c r="D89" s="7">
        <v>2009</v>
      </c>
      <c r="E89" s="5" t="s">
        <v>272</v>
      </c>
    </row>
    <row r="90" spans="1:5" x14ac:dyDescent="0.25">
      <c r="A90" t="s">
        <v>273</v>
      </c>
      <c r="B90" s="7" t="s">
        <v>274</v>
      </c>
      <c r="C90" t="s">
        <v>20</v>
      </c>
      <c r="D90" s="7">
        <v>2005</v>
      </c>
      <c r="E90" s="5" t="s">
        <v>275</v>
      </c>
    </row>
    <row r="91" spans="1:5" x14ac:dyDescent="0.25">
      <c r="A91" t="s">
        <v>276</v>
      </c>
      <c r="B91" s="7" t="s">
        <v>277</v>
      </c>
      <c r="C91" t="s">
        <v>20</v>
      </c>
      <c r="D91" s="7">
        <v>1977</v>
      </c>
      <c r="E91" s="5" t="s">
        <v>278</v>
      </c>
    </row>
    <row r="92" spans="1:5" x14ac:dyDescent="0.25">
      <c r="A92" t="s">
        <v>279</v>
      </c>
      <c r="B92" s="7" t="s">
        <v>280</v>
      </c>
      <c r="C92" t="s">
        <v>20</v>
      </c>
      <c r="D92" s="7">
        <v>1979</v>
      </c>
      <c r="E92" s="5" t="s">
        <v>281</v>
      </c>
    </row>
    <row r="93" spans="1:5" x14ac:dyDescent="0.25">
      <c r="A93" t="s">
        <v>282</v>
      </c>
      <c r="B93" s="7" t="s">
        <v>283</v>
      </c>
      <c r="C93" t="s">
        <v>20</v>
      </c>
      <c r="D93" s="7">
        <v>1976</v>
      </c>
      <c r="E93" s="5" t="s">
        <v>284</v>
      </c>
    </row>
    <row r="94" spans="1:5" x14ac:dyDescent="0.25">
      <c r="E94" s="5"/>
    </row>
    <row r="95" spans="1:5" x14ac:dyDescent="0.25">
      <c r="E95" s="5"/>
    </row>
    <row r="96" spans="1:5" x14ac:dyDescent="0.25">
      <c r="E96" s="5"/>
    </row>
    <row r="97" spans="5:5" x14ac:dyDescent="0.25">
      <c r="E97" s="5"/>
    </row>
    <row r="98" spans="5:5" x14ac:dyDescent="0.25">
      <c r="E98" s="5"/>
    </row>
    <row r="99" spans="5:5" x14ac:dyDescent="0.25">
      <c r="E99" s="5"/>
    </row>
    <row r="100" spans="5:5" x14ac:dyDescent="0.25">
      <c r="E100" s="5"/>
    </row>
    <row r="101" spans="5:5" x14ac:dyDescent="0.25">
      <c r="E101" s="5"/>
    </row>
    <row r="102" spans="5:5" x14ac:dyDescent="0.25">
      <c r="E102" s="5"/>
    </row>
    <row r="103" spans="5:5" x14ac:dyDescent="0.25">
      <c r="E103" s="5"/>
    </row>
    <row r="104" spans="5:5" x14ac:dyDescent="0.25">
      <c r="E104" s="5"/>
    </row>
    <row r="105" spans="5:5" x14ac:dyDescent="0.25">
      <c r="E105" s="5"/>
    </row>
    <row r="106" spans="5:5" x14ac:dyDescent="0.25">
      <c r="E106" s="5"/>
    </row>
    <row r="107" spans="5:5" x14ac:dyDescent="0.25">
      <c r="E107" s="5"/>
    </row>
    <row r="108" spans="5:5" x14ac:dyDescent="0.25">
      <c r="E108" s="5"/>
    </row>
    <row r="109" spans="5:5" x14ac:dyDescent="0.25">
      <c r="E109" s="5"/>
    </row>
    <row r="110" spans="5:5" x14ac:dyDescent="0.25">
      <c r="E110" s="5"/>
    </row>
    <row r="111" spans="5:5" x14ac:dyDescent="0.25">
      <c r="E111" s="5"/>
    </row>
    <row r="112" spans="5:5" x14ac:dyDescent="0.25">
      <c r="E112" s="5"/>
    </row>
    <row r="113" spans="5:5" x14ac:dyDescent="0.25">
      <c r="E113" s="5"/>
    </row>
    <row r="114" spans="5:5" x14ac:dyDescent="0.25">
      <c r="E114" s="5"/>
    </row>
    <row r="115" spans="5:5" x14ac:dyDescent="0.25">
      <c r="E115" s="5"/>
    </row>
    <row r="116" spans="5:5" x14ac:dyDescent="0.25">
      <c r="E116" s="5"/>
    </row>
    <row r="117" spans="5:5" x14ac:dyDescent="0.25">
      <c r="E117" s="5"/>
    </row>
    <row r="118" spans="5:5" x14ac:dyDescent="0.25">
      <c r="E118" s="5"/>
    </row>
    <row r="119" spans="5:5" x14ac:dyDescent="0.25">
      <c r="E119" s="5"/>
    </row>
    <row r="120" spans="5:5" x14ac:dyDescent="0.25">
      <c r="E120" s="5"/>
    </row>
    <row r="121" spans="5:5" x14ac:dyDescent="0.25">
      <c r="E121" s="5"/>
    </row>
    <row r="122" spans="5:5" x14ac:dyDescent="0.25">
      <c r="E122" s="5"/>
    </row>
    <row r="123" spans="5:5" x14ac:dyDescent="0.25">
      <c r="E123" s="5"/>
    </row>
    <row r="124" spans="5:5" x14ac:dyDescent="0.25">
      <c r="E124" s="5"/>
    </row>
    <row r="125" spans="5:5" x14ac:dyDescent="0.25">
      <c r="E125" s="5"/>
    </row>
    <row r="126" spans="5:5" x14ac:dyDescent="0.25">
      <c r="E126" s="5"/>
    </row>
    <row r="127" spans="5:5" x14ac:dyDescent="0.25">
      <c r="E127" s="5"/>
    </row>
    <row r="128" spans="5:5" x14ac:dyDescent="0.25">
      <c r="E128" s="5"/>
    </row>
    <row r="129" spans="5:5" x14ac:dyDescent="0.25">
      <c r="E129" s="5"/>
    </row>
    <row r="130" spans="5:5" x14ac:dyDescent="0.25">
      <c r="E130" s="5"/>
    </row>
    <row r="131" spans="5:5" x14ac:dyDescent="0.25">
      <c r="E131" s="3"/>
    </row>
    <row r="132" spans="5:5" x14ac:dyDescent="0.25">
      <c r="E132" s="3"/>
    </row>
    <row r="133" spans="5:5" x14ac:dyDescent="0.25">
      <c r="E133" s="3"/>
    </row>
    <row r="134" spans="5:5" x14ac:dyDescent="0.25">
      <c r="E134" s="3"/>
    </row>
    <row r="135" spans="5:5" x14ac:dyDescent="0.25">
      <c r="E135" s="3"/>
    </row>
    <row r="136" spans="5:5" x14ac:dyDescent="0.25">
      <c r="E136" s="3"/>
    </row>
    <row r="137" spans="5:5" x14ac:dyDescent="0.25">
      <c r="E137" s="3"/>
    </row>
    <row r="138" spans="5:5" x14ac:dyDescent="0.25">
      <c r="E138" s="3"/>
    </row>
    <row r="139" spans="5:5" x14ac:dyDescent="0.25">
      <c r="E139" s="3"/>
    </row>
    <row r="140" spans="5:5" x14ac:dyDescent="0.25">
      <c r="E140" s="3"/>
    </row>
    <row r="141" spans="5:5" x14ac:dyDescent="0.25">
      <c r="E141" s="3"/>
    </row>
    <row r="142" spans="5:5" x14ac:dyDescent="0.25">
      <c r="E142" s="3"/>
    </row>
    <row r="143" spans="5:5" x14ac:dyDescent="0.25">
      <c r="E143" s="3"/>
    </row>
    <row r="144" spans="5:5" x14ac:dyDescent="0.25">
      <c r="E144" s="3"/>
    </row>
    <row r="145" spans="5:5" x14ac:dyDescent="0.25">
      <c r="E145" s="3"/>
    </row>
    <row r="146" spans="5:5" x14ac:dyDescent="0.25">
      <c r="E146" s="3"/>
    </row>
    <row r="147" spans="5:5" x14ac:dyDescent="0.25">
      <c r="E147" s="3"/>
    </row>
    <row r="148" spans="5:5" x14ac:dyDescent="0.25">
      <c r="E148" s="3"/>
    </row>
    <row r="149" spans="5:5" x14ac:dyDescent="0.25">
      <c r="E149" s="3"/>
    </row>
    <row r="150" spans="5:5" x14ac:dyDescent="0.25">
      <c r="E150" s="3"/>
    </row>
    <row r="151" spans="5:5" x14ac:dyDescent="0.25">
      <c r="E151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"/>
  <sheetViews>
    <sheetView tabSelected="1" view="pageLayout" zoomScaleNormal="100" workbookViewId="0">
      <selection sqref="A1:K1"/>
    </sheetView>
  </sheetViews>
  <sheetFormatPr defaultRowHeight="15" x14ac:dyDescent="0.25"/>
  <cols>
    <col min="1" max="1" width="10.85546875" bestFit="1" customWidth="1"/>
    <col min="2" max="2" width="17.5703125" customWidth="1"/>
    <col min="3" max="3" width="12.28515625" customWidth="1"/>
    <col min="4" max="4" width="10.85546875" bestFit="1" customWidth="1"/>
    <col min="7" max="7" width="10.85546875" bestFit="1" customWidth="1"/>
    <col min="8" max="8" width="15.85546875" customWidth="1"/>
    <col min="9" max="9" width="13.140625" customWidth="1"/>
    <col min="10" max="10" width="10.85546875" bestFit="1" customWidth="1"/>
  </cols>
  <sheetData>
    <row r="1" spans="1:13" ht="26.25" x14ac:dyDescent="0.4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3" spans="1:13" ht="17.25" x14ac:dyDescent="0.3">
      <c r="A3" s="1" t="s">
        <v>7</v>
      </c>
      <c r="G3" s="1" t="s">
        <v>11</v>
      </c>
    </row>
    <row r="4" spans="1:13" ht="15.75" x14ac:dyDescent="0.25">
      <c r="A4" s="18" t="s">
        <v>8</v>
      </c>
      <c r="B4" s="18" t="s">
        <v>9</v>
      </c>
      <c r="C4" s="18" t="s">
        <v>3</v>
      </c>
      <c r="D4" s="18" t="s">
        <v>4</v>
      </c>
      <c r="E4" s="19" t="s">
        <v>10</v>
      </c>
      <c r="F4" s="12"/>
      <c r="G4" s="18" t="s">
        <v>8</v>
      </c>
      <c r="H4" s="18" t="s">
        <v>9</v>
      </c>
      <c r="I4" s="18" t="s">
        <v>3</v>
      </c>
      <c r="J4" s="18" t="s">
        <v>4</v>
      </c>
      <c r="K4" s="19" t="s">
        <v>10</v>
      </c>
      <c r="L4" s="12"/>
      <c r="M4" s="12"/>
    </row>
    <row r="5" spans="1:13" ht="15.75" x14ac:dyDescent="0.25">
      <c r="A5" s="15" t="str">
        <f>IF(C5,LISTINA!A7)</f>
        <v>M7</v>
      </c>
      <c r="B5" s="15" t="str">
        <f>IF(C5,LISTINA!B7)</f>
        <v>Adam Danihelka</v>
      </c>
      <c r="C5" s="15">
        <f>IF(AND(LISTINA!D7&gt;2010),IF(AND(LISTINA!C7="M"),LISTINA!D7))</f>
        <v>2012</v>
      </c>
      <c r="D5" s="20" t="str">
        <f>IF(C5,LISTINA!E7)</f>
        <v>00:20.75</v>
      </c>
      <c r="E5" s="21" t="s">
        <v>285</v>
      </c>
      <c r="F5" s="12"/>
      <c r="G5" s="15" t="str">
        <f>IF(I5,LISTINA!A66)</f>
        <v>M43</v>
      </c>
      <c r="H5" s="15" t="str">
        <f>IF(I5,LISTINA!B66)</f>
        <v>Sofie Boháčová</v>
      </c>
      <c r="I5" s="15">
        <f>IF(AND(LISTINA!D66&gt;2010),IF(AND(LISTINA!C66="Ž"),LISTINA!D66))</f>
        <v>2011</v>
      </c>
      <c r="J5" s="20" t="str">
        <f>IF(I5,LISTINA!E66)</f>
        <v>00:57.45</v>
      </c>
      <c r="K5" s="21" t="s">
        <v>285</v>
      </c>
      <c r="L5" s="12"/>
      <c r="M5" s="12"/>
    </row>
    <row r="6" spans="1:13" ht="15.75" x14ac:dyDescent="0.25">
      <c r="A6" s="15" t="str">
        <f>IF(C6,LISTINA!A16)</f>
        <v>M156</v>
      </c>
      <c r="B6" s="15" t="str">
        <f>IF(C6,LISTINA!B16)</f>
        <v>Pavel Soviar</v>
      </c>
      <c r="C6" s="15">
        <f>IF(AND(LISTINA!D16&gt;2010),IF(AND(LISTINA!C16="M"),LISTINA!D16))</f>
        <v>2011</v>
      </c>
      <c r="D6" s="20" t="str">
        <f>IF(C6,LISTINA!E16)</f>
        <v>00:22.63</v>
      </c>
      <c r="E6" s="21" t="s">
        <v>286</v>
      </c>
      <c r="F6" s="12"/>
      <c r="G6" s="16" t="str">
        <f>IF(I6,LISTINA!A75)</f>
        <v>M190</v>
      </c>
      <c r="H6" s="16" t="str">
        <f>IF(I6,LISTINA!B75)</f>
        <v>Ema Hubálková</v>
      </c>
      <c r="I6" s="16">
        <f>IF(AND(LISTINA!D75&gt;2010),IF(AND(LISTINA!C75="Ž"),LISTINA!D75))</f>
        <v>2011</v>
      </c>
      <c r="J6" s="24" t="s">
        <v>297</v>
      </c>
      <c r="K6" s="25" t="s">
        <v>230</v>
      </c>
      <c r="L6" s="12"/>
      <c r="M6" s="12"/>
    </row>
    <row r="7" spans="1:13" ht="15.75" x14ac:dyDescent="0.25">
      <c r="A7" s="15" t="str">
        <f>IF(C7,LISTINA!A69)</f>
        <v>M184</v>
      </c>
      <c r="B7" s="15" t="str">
        <f>IF(C7,LISTINA!B69)</f>
        <v>Daniel Domorád</v>
      </c>
      <c r="C7" s="15">
        <f>IF(AND(LISTINA!D69&gt;2010),IF(AND(LISTINA!C69="M"),LISTINA!D69))</f>
        <v>2011</v>
      </c>
      <c r="D7" s="20" t="str">
        <f>IF(C7,LISTINA!E69)</f>
        <v>00:25.73</v>
      </c>
      <c r="E7" s="21" t="s">
        <v>287</v>
      </c>
      <c r="F7" s="12"/>
      <c r="G7" s="12"/>
      <c r="H7" s="12"/>
      <c r="I7" s="12"/>
      <c r="J7" s="13"/>
      <c r="K7" s="12"/>
      <c r="L7" s="12"/>
      <c r="M7" s="12"/>
    </row>
    <row r="8" spans="1:13" ht="15.75" x14ac:dyDescent="0.25">
      <c r="A8" s="14" t="str">
        <f>IF(C8,LISTINA!A13)</f>
        <v>M153</v>
      </c>
      <c r="B8" s="14" t="str">
        <f>IF(C8,LISTINA!B13)</f>
        <v>Lukáš Mareček</v>
      </c>
      <c r="C8" s="14">
        <f>IF(AND(LISTINA!D13&gt;2010),IF(AND(LISTINA!C13="M"),LISTINA!D13))</f>
        <v>2011</v>
      </c>
      <c r="D8" s="22" t="str">
        <f>IF(C8,LISTINA!E13)</f>
        <v>00:25.93</v>
      </c>
      <c r="E8" s="23" t="s">
        <v>288</v>
      </c>
      <c r="F8" s="12"/>
      <c r="G8" s="12"/>
      <c r="H8" s="12"/>
      <c r="I8" s="12"/>
      <c r="J8" s="13"/>
      <c r="K8" s="12"/>
      <c r="L8" s="12"/>
      <c r="M8" s="12"/>
    </row>
    <row r="9" spans="1:13" ht="15.75" x14ac:dyDescent="0.25">
      <c r="A9" s="14" t="str">
        <f>IF(C9,LISTINA!A9)</f>
        <v>M11</v>
      </c>
      <c r="B9" s="14" t="str">
        <f>IF(C9,LISTINA!B9)</f>
        <v>Hynek Babiš</v>
      </c>
      <c r="C9" s="14">
        <f>IF(AND(LISTINA!D9&gt;2010),IF(AND(LISTINA!C9="M"),LISTINA!D9))</f>
        <v>2012</v>
      </c>
      <c r="D9" s="22" t="str">
        <f>IF(C9,LISTINA!E9)</f>
        <v>00:29.71</v>
      </c>
      <c r="E9" s="23" t="s">
        <v>289</v>
      </c>
      <c r="F9" s="12"/>
      <c r="G9" s="12"/>
      <c r="H9" s="12"/>
      <c r="I9" s="12"/>
      <c r="J9" s="13"/>
      <c r="K9" s="12"/>
      <c r="L9" s="12"/>
      <c r="M9" s="12"/>
    </row>
    <row r="10" spans="1:13" ht="15.75" x14ac:dyDescent="0.25">
      <c r="A10" s="14" t="str">
        <f>IF(C10,LISTINA!A77)</f>
        <v>M192</v>
      </c>
      <c r="B10" s="14" t="str">
        <f>IF(C10,LISTINA!B77)</f>
        <v>Alex Minařík</v>
      </c>
      <c r="C10" s="14">
        <f>IF(AND(LISTINA!D77&gt;2010),IF(AND(LISTINA!C77="M"),LISTINA!D77))</f>
        <v>2011</v>
      </c>
      <c r="D10" s="22" t="str">
        <f>IF(C10,LISTINA!E77)</f>
        <v>00:35.99</v>
      </c>
      <c r="E10" s="23" t="s">
        <v>290</v>
      </c>
      <c r="F10" s="12"/>
      <c r="G10" s="12"/>
      <c r="H10" s="12"/>
      <c r="I10" s="12"/>
      <c r="J10" s="13"/>
      <c r="K10" s="12"/>
      <c r="L10" s="12"/>
      <c r="M10" s="12"/>
    </row>
    <row r="11" spans="1:13" ht="15.75" x14ac:dyDescent="0.25">
      <c r="A11" s="14" t="str">
        <f>IF(C11,LISTINA!A48)</f>
        <v>M23</v>
      </c>
      <c r="B11" s="14" t="str">
        <f>IF(C11,LISTINA!B48)</f>
        <v>Mattyas Kühnel</v>
      </c>
      <c r="C11" s="14">
        <f>IF(AND(LISTINA!D48&gt;2010),IF(AND(LISTINA!C48="M"),LISTINA!D48))</f>
        <v>2014</v>
      </c>
      <c r="D11" s="22" t="str">
        <f>IF(C11,LISTINA!E48)</f>
        <v>01:39.28</v>
      </c>
      <c r="E11" s="23" t="s">
        <v>291</v>
      </c>
      <c r="F11" s="12"/>
      <c r="G11" s="12"/>
      <c r="H11" s="12"/>
      <c r="I11" s="12"/>
      <c r="J11" s="13"/>
      <c r="K11" s="12"/>
      <c r="L11" s="12"/>
      <c r="M11" s="12"/>
    </row>
    <row r="12" spans="1:13" x14ac:dyDescent="0.25">
      <c r="A12" s="12"/>
      <c r="B12" s="12"/>
      <c r="C12" s="12"/>
      <c r="D12" s="13"/>
      <c r="E12" s="12"/>
      <c r="F12" s="12"/>
      <c r="G12" s="12"/>
      <c r="H12" s="12"/>
      <c r="I12" s="12"/>
      <c r="J12" s="13"/>
      <c r="K12" s="12"/>
      <c r="L12" s="12"/>
      <c r="M12" s="12"/>
    </row>
    <row r="13" spans="1:13" x14ac:dyDescent="0.25">
      <c r="A13" s="12"/>
      <c r="B13" s="12"/>
      <c r="C13" s="12"/>
      <c r="D13" s="13"/>
      <c r="E13" s="12"/>
      <c r="F13" s="12"/>
      <c r="G13" s="12"/>
      <c r="H13" s="12"/>
      <c r="I13" s="12"/>
      <c r="J13" s="13"/>
      <c r="K13" s="12"/>
      <c r="L13" s="12"/>
      <c r="M13" s="12"/>
    </row>
    <row r="14" spans="1:13" x14ac:dyDescent="0.25">
      <c r="A14" s="12"/>
      <c r="B14" s="12"/>
      <c r="C14" s="12"/>
      <c r="D14" s="13"/>
      <c r="E14" s="12"/>
      <c r="F14" s="12"/>
      <c r="G14" s="12"/>
      <c r="H14" s="12"/>
      <c r="I14" s="12"/>
      <c r="J14" s="13"/>
      <c r="K14" s="12"/>
      <c r="L14" s="12"/>
      <c r="M14" s="12"/>
    </row>
    <row r="15" spans="1:13" x14ac:dyDescent="0.25">
      <c r="A15" s="12"/>
      <c r="B15" s="12"/>
      <c r="C15" s="12"/>
      <c r="D15" s="13"/>
      <c r="E15" s="12"/>
      <c r="F15" s="12"/>
      <c r="G15" s="12"/>
      <c r="H15" s="12"/>
      <c r="I15" s="12"/>
      <c r="J15" s="13"/>
      <c r="K15" s="12"/>
      <c r="L15" s="12"/>
      <c r="M15" s="12"/>
    </row>
    <row r="16" spans="1:13" x14ac:dyDescent="0.25">
      <c r="A16" s="12"/>
      <c r="B16" s="12"/>
      <c r="C16" s="12"/>
      <c r="D16" s="13"/>
      <c r="E16" s="12"/>
      <c r="F16" s="12"/>
      <c r="G16" s="12"/>
      <c r="H16" s="12"/>
      <c r="I16" s="12"/>
      <c r="J16" s="13"/>
      <c r="K16" s="12"/>
      <c r="L16" s="12"/>
      <c r="M16" s="12"/>
    </row>
    <row r="17" spans="1:13" x14ac:dyDescent="0.25">
      <c r="A17" s="12"/>
      <c r="B17" s="12"/>
      <c r="C17" s="12"/>
      <c r="D17" s="13"/>
      <c r="E17" s="12"/>
      <c r="F17" s="12"/>
      <c r="G17" s="12"/>
      <c r="H17" s="12"/>
      <c r="I17" s="12"/>
      <c r="J17" s="13"/>
      <c r="K17" s="12"/>
      <c r="L17" s="12"/>
      <c r="M17" s="12"/>
    </row>
    <row r="18" spans="1:13" x14ac:dyDescent="0.25">
      <c r="A18" s="12"/>
      <c r="B18" s="12"/>
      <c r="C18" s="12"/>
      <c r="D18" s="13"/>
      <c r="E18" s="12"/>
      <c r="F18" s="12"/>
      <c r="G18" s="12"/>
      <c r="H18" s="12"/>
      <c r="I18" s="12"/>
      <c r="J18" s="13"/>
      <c r="K18" s="12"/>
      <c r="L18" s="12"/>
      <c r="M18" s="12"/>
    </row>
    <row r="19" spans="1:13" x14ac:dyDescent="0.25">
      <c r="D19" s="3"/>
      <c r="J19" s="3"/>
    </row>
    <row r="20" spans="1:13" x14ac:dyDescent="0.25">
      <c r="D20" s="3"/>
      <c r="J20" s="3"/>
    </row>
    <row r="21" spans="1:13" x14ac:dyDescent="0.25">
      <c r="D21" s="3"/>
      <c r="J21" s="3"/>
    </row>
    <row r="22" spans="1:13" x14ac:dyDescent="0.25">
      <c r="D22" s="3"/>
      <c r="J22" s="3"/>
    </row>
    <row r="23" spans="1:13" x14ac:dyDescent="0.25">
      <c r="D23" s="3"/>
      <c r="J23" s="3"/>
    </row>
    <row r="24" spans="1:13" x14ac:dyDescent="0.25">
      <c r="D24" s="3"/>
      <c r="J24" s="3"/>
    </row>
    <row r="25" spans="1:13" x14ac:dyDescent="0.25">
      <c r="D25" s="3"/>
      <c r="J25" s="3"/>
    </row>
    <row r="26" spans="1:13" x14ac:dyDescent="0.25">
      <c r="D26" s="3"/>
      <c r="J26" s="3"/>
    </row>
    <row r="27" spans="1:13" x14ac:dyDescent="0.25">
      <c r="D27" s="3"/>
      <c r="J27" s="3"/>
    </row>
    <row r="28" spans="1:13" x14ac:dyDescent="0.25">
      <c r="D28" s="3"/>
      <c r="J28" s="3"/>
    </row>
    <row r="29" spans="1:13" x14ac:dyDescent="0.25">
      <c r="D29" s="3"/>
      <c r="J29" s="3"/>
    </row>
    <row r="30" spans="1:13" x14ac:dyDescent="0.25">
      <c r="D30" s="3"/>
      <c r="J30" s="3"/>
    </row>
    <row r="31" spans="1:13" x14ac:dyDescent="0.25">
      <c r="D31" s="3"/>
      <c r="J31" s="3"/>
    </row>
    <row r="32" spans="1:13" x14ac:dyDescent="0.25">
      <c r="D32" s="3"/>
      <c r="J32" s="3"/>
    </row>
    <row r="33" spans="4:10" x14ac:dyDescent="0.25">
      <c r="D33" s="3"/>
      <c r="J33" s="3"/>
    </row>
    <row r="34" spans="4:10" x14ac:dyDescent="0.25">
      <c r="D34" s="3"/>
      <c r="J34" s="3"/>
    </row>
    <row r="35" spans="4:10" x14ac:dyDescent="0.25">
      <c r="D35" s="3"/>
      <c r="J35" s="3"/>
    </row>
    <row r="36" spans="4:10" x14ac:dyDescent="0.25">
      <c r="D36" s="3"/>
      <c r="J36" s="3"/>
    </row>
    <row r="37" spans="4:10" x14ac:dyDescent="0.25">
      <c r="D37" s="3"/>
      <c r="J37" s="3"/>
    </row>
    <row r="38" spans="4:10" x14ac:dyDescent="0.25">
      <c r="D38" s="3"/>
      <c r="J38" s="3"/>
    </row>
    <row r="39" spans="4:10" x14ac:dyDescent="0.25">
      <c r="D39" s="3"/>
      <c r="J39" s="3"/>
    </row>
    <row r="40" spans="4:10" x14ac:dyDescent="0.25">
      <c r="D40" s="3"/>
      <c r="J40" s="3"/>
    </row>
    <row r="41" spans="4:10" x14ac:dyDescent="0.25">
      <c r="D41" s="3"/>
      <c r="J41" s="3"/>
    </row>
    <row r="42" spans="4:10" x14ac:dyDescent="0.25">
      <c r="D42" s="3"/>
      <c r="J42" s="3"/>
    </row>
    <row r="43" spans="4:10" x14ac:dyDescent="0.25">
      <c r="D43" s="3"/>
      <c r="J43" s="3"/>
    </row>
    <row r="44" spans="4:10" x14ac:dyDescent="0.25">
      <c r="D44" s="3"/>
      <c r="J44" s="3"/>
    </row>
    <row r="45" spans="4:10" x14ac:dyDescent="0.25">
      <c r="D45" s="3"/>
      <c r="J45" s="3"/>
    </row>
    <row r="46" spans="4:10" x14ac:dyDescent="0.25">
      <c r="D46" s="3"/>
      <c r="J46" s="3"/>
    </row>
    <row r="47" spans="4:10" x14ac:dyDescent="0.25">
      <c r="D47" s="3"/>
      <c r="J47" s="3"/>
    </row>
    <row r="48" spans="4:10" x14ac:dyDescent="0.25">
      <c r="D48" s="3"/>
      <c r="J48" s="3"/>
    </row>
    <row r="49" spans="4:10" x14ac:dyDescent="0.25">
      <c r="D49" s="3"/>
      <c r="J49" s="3"/>
    </row>
    <row r="50" spans="4:10" x14ac:dyDescent="0.25">
      <c r="D50" s="3"/>
      <c r="J50" s="3"/>
    </row>
    <row r="51" spans="4:10" x14ac:dyDescent="0.25">
      <c r="D51" s="3"/>
      <c r="J51" s="3"/>
    </row>
    <row r="52" spans="4:10" x14ac:dyDescent="0.25">
      <c r="D52" s="3"/>
      <c r="J52" s="3"/>
    </row>
    <row r="53" spans="4:10" x14ac:dyDescent="0.25">
      <c r="D53" s="3"/>
      <c r="J53" s="3"/>
    </row>
    <row r="54" spans="4:10" x14ac:dyDescent="0.25">
      <c r="D54" s="3"/>
      <c r="J54" s="3"/>
    </row>
    <row r="55" spans="4:10" x14ac:dyDescent="0.25">
      <c r="D55" s="3"/>
      <c r="J55" s="3"/>
    </row>
    <row r="56" spans="4:10" x14ac:dyDescent="0.25">
      <c r="D56" s="3"/>
      <c r="J56" s="3"/>
    </row>
    <row r="57" spans="4:10" x14ac:dyDescent="0.25">
      <c r="D57" s="3"/>
      <c r="J57" s="3"/>
    </row>
    <row r="58" spans="4:10" x14ac:dyDescent="0.25">
      <c r="D58" s="3"/>
      <c r="J58" s="3"/>
    </row>
    <row r="59" spans="4:10" x14ac:dyDescent="0.25">
      <c r="D59" s="3"/>
      <c r="J59" s="3"/>
    </row>
    <row r="60" spans="4:10" x14ac:dyDescent="0.25">
      <c r="D60" s="3"/>
      <c r="J60" s="3"/>
    </row>
    <row r="61" spans="4:10" x14ac:dyDescent="0.25">
      <c r="D61" s="3"/>
      <c r="J61" s="3"/>
    </row>
    <row r="62" spans="4:10" x14ac:dyDescent="0.25">
      <c r="D62" s="3"/>
      <c r="J62" s="3"/>
    </row>
    <row r="63" spans="4:10" x14ac:dyDescent="0.25">
      <c r="D63" s="3"/>
      <c r="J63" s="3"/>
    </row>
    <row r="64" spans="4:10" x14ac:dyDescent="0.25">
      <c r="D64" s="3"/>
      <c r="J64" s="3"/>
    </row>
    <row r="65" spans="4:10" x14ac:dyDescent="0.25">
      <c r="D65" s="3"/>
      <c r="J65" s="3"/>
    </row>
    <row r="66" spans="4:10" x14ac:dyDescent="0.25">
      <c r="D66" s="3"/>
      <c r="J66" s="3"/>
    </row>
    <row r="67" spans="4:10" x14ac:dyDescent="0.25">
      <c r="D67" s="3"/>
      <c r="J67" s="3"/>
    </row>
    <row r="68" spans="4:10" x14ac:dyDescent="0.25">
      <c r="D68" s="3"/>
      <c r="J68" s="3"/>
    </row>
    <row r="69" spans="4:10" x14ac:dyDescent="0.25">
      <c r="D69" s="3"/>
      <c r="J69" s="3"/>
    </row>
    <row r="70" spans="4:10" x14ac:dyDescent="0.25">
      <c r="D70" s="3"/>
      <c r="J70" s="3"/>
    </row>
    <row r="71" spans="4:10" x14ac:dyDescent="0.25">
      <c r="D71" s="3"/>
      <c r="J71" s="3"/>
    </row>
    <row r="72" spans="4:10" x14ac:dyDescent="0.25">
      <c r="D72" s="3"/>
      <c r="J72" s="3"/>
    </row>
    <row r="73" spans="4:10" x14ac:dyDescent="0.25">
      <c r="D73" s="3"/>
      <c r="J73" s="3"/>
    </row>
    <row r="74" spans="4:10" x14ac:dyDescent="0.25">
      <c r="D74" s="3"/>
      <c r="J74" s="3"/>
    </row>
    <row r="75" spans="4:10" x14ac:dyDescent="0.25">
      <c r="D75" s="3"/>
      <c r="J75" s="3"/>
    </row>
    <row r="76" spans="4:10" x14ac:dyDescent="0.25">
      <c r="D76" s="3"/>
      <c r="J76" s="3"/>
    </row>
    <row r="77" spans="4:10" x14ac:dyDescent="0.25">
      <c r="D77" s="3"/>
      <c r="J77" s="3"/>
    </row>
    <row r="78" spans="4:10" x14ac:dyDescent="0.25">
      <c r="D78" s="3"/>
      <c r="J78" s="3"/>
    </row>
    <row r="79" spans="4:10" x14ac:dyDescent="0.25">
      <c r="D79" s="3"/>
      <c r="J79" s="3"/>
    </row>
    <row r="80" spans="4:10" x14ac:dyDescent="0.25">
      <c r="D80" s="3"/>
      <c r="J80" s="3"/>
    </row>
    <row r="81" spans="4:10" x14ac:dyDescent="0.25">
      <c r="D81" s="3"/>
      <c r="J81" s="3"/>
    </row>
    <row r="82" spans="4:10" x14ac:dyDescent="0.25">
      <c r="D82" s="3"/>
      <c r="J82" s="3"/>
    </row>
    <row r="83" spans="4:10" x14ac:dyDescent="0.25">
      <c r="D83" s="3"/>
      <c r="J83" s="3"/>
    </row>
    <row r="84" spans="4:10" x14ac:dyDescent="0.25">
      <c r="D84" s="3"/>
      <c r="J84" s="3"/>
    </row>
    <row r="85" spans="4:10" x14ac:dyDescent="0.25">
      <c r="D85" s="3"/>
      <c r="J85" s="3"/>
    </row>
    <row r="86" spans="4:10" x14ac:dyDescent="0.25">
      <c r="D86" s="3"/>
      <c r="J86" s="3"/>
    </row>
    <row r="87" spans="4:10" x14ac:dyDescent="0.25">
      <c r="D87" s="3"/>
      <c r="J87" s="3"/>
    </row>
    <row r="88" spans="4:10" x14ac:dyDescent="0.25">
      <c r="D88" s="3"/>
      <c r="J88" s="3"/>
    </row>
    <row r="89" spans="4:10" x14ac:dyDescent="0.25">
      <c r="D89" s="3"/>
      <c r="J89" s="3"/>
    </row>
    <row r="90" spans="4:10" x14ac:dyDescent="0.25">
      <c r="D90" s="3"/>
      <c r="J90" s="3"/>
    </row>
    <row r="91" spans="4:10" x14ac:dyDescent="0.25">
      <c r="D91" s="3"/>
      <c r="J91" s="3"/>
    </row>
    <row r="92" spans="4:10" x14ac:dyDescent="0.25">
      <c r="D92" s="3"/>
      <c r="J92" s="3"/>
    </row>
    <row r="93" spans="4:10" x14ac:dyDescent="0.25">
      <c r="D93" s="3"/>
      <c r="J93" s="3"/>
    </row>
    <row r="94" spans="4:10" x14ac:dyDescent="0.25">
      <c r="D94" s="3"/>
      <c r="J94" s="3"/>
    </row>
    <row r="95" spans="4:10" x14ac:dyDescent="0.25">
      <c r="D95" s="3"/>
      <c r="J95" s="3"/>
    </row>
    <row r="96" spans="4:10" x14ac:dyDescent="0.25">
      <c r="D96" s="3"/>
      <c r="J96" s="3"/>
    </row>
    <row r="97" spans="4:10" x14ac:dyDescent="0.25">
      <c r="D97" s="3"/>
      <c r="J97" s="3"/>
    </row>
    <row r="98" spans="4:10" x14ac:dyDescent="0.25">
      <c r="D98" s="3"/>
      <c r="J98" s="3"/>
    </row>
    <row r="99" spans="4:10" x14ac:dyDescent="0.25">
      <c r="D99" s="3"/>
      <c r="J99" s="3"/>
    </row>
    <row r="100" spans="4:10" x14ac:dyDescent="0.25">
      <c r="D100" s="3"/>
      <c r="J100" s="3"/>
    </row>
  </sheetData>
  <sortState ref="G5:K100">
    <sortCondition ref="J100"/>
  </sortState>
  <mergeCells count="1">
    <mergeCell ref="A1:K1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"/>
  <sheetViews>
    <sheetView view="pageLayout" zoomScaleNormal="100" workbookViewId="0">
      <selection sqref="A1:K1"/>
    </sheetView>
  </sheetViews>
  <sheetFormatPr defaultRowHeight="15" x14ac:dyDescent="0.25"/>
  <cols>
    <col min="1" max="1" width="10.85546875" bestFit="1" customWidth="1"/>
    <col min="2" max="2" width="15.42578125" customWidth="1"/>
    <col min="3" max="3" width="13.85546875" customWidth="1"/>
    <col min="4" max="4" width="12.42578125" customWidth="1"/>
    <col min="5" max="5" width="7.7109375" customWidth="1"/>
    <col min="7" max="7" width="10.85546875" bestFit="1" customWidth="1"/>
    <col min="8" max="8" width="17.28515625" customWidth="1"/>
    <col min="9" max="9" width="13.42578125" customWidth="1"/>
    <col min="10" max="10" width="10.85546875" bestFit="1" customWidth="1"/>
    <col min="11" max="11" width="8.140625" customWidth="1"/>
  </cols>
  <sheetData>
    <row r="1" spans="1:11" ht="26.25" x14ac:dyDescent="0.4">
      <c r="A1" s="27" t="s">
        <v>298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ht="17.25" x14ac:dyDescent="0.3">
      <c r="A3" s="1" t="s">
        <v>7</v>
      </c>
      <c r="G3" s="1" t="s">
        <v>11</v>
      </c>
    </row>
    <row r="4" spans="1:11" ht="15.75" x14ac:dyDescent="0.25">
      <c r="A4" s="18" t="s">
        <v>8</v>
      </c>
      <c r="B4" s="18" t="s">
        <v>9</v>
      </c>
      <c r="C4" s="18" t="s">
        <v>3</v>
      </c>
      <c r="D4" s="18" t="s">
        <v>4</v>
      </c>
      <c r="E4" s="19" t="s">
        <v>10</v>
      </c>
      <c r="G4" s="18" t="s">
        <v>8</v>
      </c>
      <c r="H4" s="18" t="s">
        <v>9</v>
      </c>
      <c r="I4" s="18" t="s">
        <v>3</v>
      </c>
      <c r="J4" s="18" t="s">
        <v>4</v>
      </c>
      <c r="K4" s="19" t="s">
        <v>10</v>
      </c>
    </row>
    <row r="5" spans="1:11" ht="15.75" x14ac:dyDescent="0.25">
      <c r="A5" s="17" t="str">
        <f>IF(C5,LISTINA!A6)</f>
        <v>M6</v>
      </c>
      <c r="B5" s="17" t="str">
        <f>IF(C5,LISTINA!B6)</f>
        <v>Daniel Danihelka</v>
      </c>
      <c r="C5" s="17">
        <f>IF(AND(LISTINA!D6&gt;2005,LISTINA!D6&lt;2011),IF(AND(LISTINA!C6="M"),LISTINA!D6))</f>
        <v>2009</v>
      </c>
      <c r="D5" s="20" t="str">
        <f>IF(C5,LISTINA!E6)</f>
        <v>00:18.03</v>
      </c>
      <c r="E5" s="21" t="s">
        <v>285</v>
      </c>
      <c r="G5" s="17" t="str">
        <f>IF(I5,LISTINA!A17)</f>
        <v>M157</v>
      </c>
      <c r="H5" s="17" t="str">
        <f>IF(I5,LISTINA!B17)</f>
        <v>Sabina Soviarová</v>
      </c>
      <c r="I5" s="17">
        <f>IF(AND(LISTINA!D17&gt;2005,LISTINA!D17&lt;2011),IF(AND(LISTINA!C17="Ž"),LISTINA!D17))</f>
        <v>2009</v>
      </c>
      <c r="J5" s="20" t="str">
        <f>IF(I5,LISTINA!E17)</f>
        <v>00:23.96</v>
      </c>
      <c r="K5" s="21" t="s">
        <v>285</v>
      </c>
    </row>
    <row r="6" spans="1:11" ht="15.75" x14ac:dyDescent="0.25">
      <c r="A6" s="17" t="str">
        <f>IF(C6,LISTINA!A8)</f>
        <v>M10</v>
      </c>
      <c r="B6" s="17" t="str">
        <f>IF(C6,LISTINA!B8)</f>
        <v>Vojtěch Babiš</v>
      </c>
      <c r="C6" s="17">
        <f>IF(AND(LISTINA!D8&gt;2005,LISTINA!D8&lt;2011),IF(AND(LISTINA!C8="M"),LISTINA!D8))</f>
        <v>2008</v>
      </c>
      <c r="D6" s="20" t="str">
        <f>IF(C6,LISTINA!E8)</f>
        <v>00:19.47</v>
      </c>
      <c r="E6" s="21" t="s">
        <v>286</v>
      </c>
      <c r="G6" s="17" t="str">
        <f>IF(I6,LISTINA!A14)</f>
        <v>M154</v>
      </c>
      <c r="H6" s="17" t="str">
        <f>IF(I6,LISTINA!B14)</f>
        <v>Jana Grygerová</v>
      </c>
      <c r="I6" s="17">
        <f>IF(AND(LISTINA!D14&gt;2005,LISTINA!D14&lt;2011),IF(AND(LISTINA!C14="Ž"),LISTINA!D14))</f>
        <v>2009</v>
      </c>
      <c r="J6" s="20" t="str">
        <f>IF(I6,LISTINA!E14)</f>
        <v>00:28.34</v>
      </c>
      <c r="K6" s="21" t="s">
        <v>286</v>
      </c>
    </row>
    <row r="7" spans="1:11" ht="15.75" x14ac:dyDescent="0.25">
      <c r="A7" s="17" t="str">
        <f>IF(C7,LISTINA!A5)</f>
        <v>M5</v>
      </c>
      <c r="B7" s="17" t="str">
        <f>IF(C7,LISTINA!B5)</f>
        <v>Jiří Křenek</v>
      </c>
      <c r="C7" s="17">
        <f>IF(AND(LISTINA!D5&gt;2005,LISTINA!D5&lt;2011),IF(AND(LISTINA!C5="M"),LISTINA!D5))</f>
        <v>2007</v>
      </c>
      <c r="D7" s="20" t="str">
        <f>IF(C7,LISTINA!E5)</f>
        <v>00:20.54</v>
      </c>
      <c r="E7" s="21" t="s">
        <v>287</v>
      </c>
      <c r="G7" s="17" t="str">
        <f>IF(I7,LISTINA!A51)</f>
        <v>M26</v>
      </c>
      <c r="H7" s="17" t="str">
        <f>IF(I7,LISTINA!B51)</f>
        <v>Lenka Jílková</v>
      </c>
      <c r="I7" s="17">
        <f>IF(AND(LISTINA!D51&gt;2005,LISTINA!D51&lt;2011),IF(AND(LISTINA!C51="Ž"),LISTINA!D51))</f>
        <v>2006</v>
      </c>
      <c r="J7" s="20" t="str">
        <f>IF(I7,LISTINA!E51)</f>
        <v>00:30.96</v>
      </c>
      <c r="K7" s="21" t="s">
        <v>287</v>
      </c>
    </row>
    <row r="8" spans="1:11" ht="15.75" x14ac:dyDescent="0.25">
      <c r="A8" s="11" t="str">
        <f>IF(C8,LISTINA!A10)</f>
        <v>M12</v>
      </c>
      <c r="B8" s="11" t="str">
        <f>IF(C8,LISTINA!B10)</f>
        <v>Adrian Cejnek</v>
      </c>
      <c r="C8" s="11">
        <f>IF(AND(LISTINA!D10&gt;2005,LISTINA!D10&lt;2011),IF(AND(LISTINA!C10="M"),LISTINA!D10))</f>
        <v>2006</v>
      </c>
      <c r="D8" s="22" t="str">
        <f>IF(C8,LISTINA!E10)</f>
        <v>00:20.71</v>
      </c>
      <c r="E8" s="25" t="s">
        <v>288</v>
      </c>
      <c r="G8" s="11" t="str">
        <f>IF(I8,LISTINA!A49)</f>
        <v>M24</v>
      </c>
      <c r="H8" s="11" t="str">
        <f>IF(I8,LISTINA!B49)</f>
        <v>Adéla Plačková</v>
      </c>
      <c r="I8" s="11">
        <f>IF(AND(LISTINA!D49&gt;2005,LISTINA!D49&lt;2011),IF(AND(LISTINA!C49="Ž"),LISTINA!D49))</f>
        <v>2010</v>
      </c>
      <c r="J8" s="22" t="str">
        <f>IF(I8,LISTINA!E49)</f>
        <v>00:31.33</v>
      </c>
      <c r="K8" s="25" t="s">
        <v>288</v>
      </c>
    </row>
    <row r="9" spans="1:11" ht="15.75" x14ac:dyDescent="0.25">
      <c r="A9" s="11" t="str">
        <f>IF(C9,LISTINA!A68)</f>
        <v>M183</v>
      </c>
      <c r="B9" s="11" t="str">
        <f>IF(C9,LISTINA!B68)</f>
        <v>Štěpán Jiskra</v>
      </c>
      <c r="C9" s="11">
        <f>IF(AND(LISTINA!D68&gt;2005,LISTINA!D68&lt;2011),IF(AND(LISTINA!C68="M"),LISTINA!D68))</f>
        <v>2007</v>
      </c>
      <c r="D9" s="22" t="str">
        <f>IF(C9,LISTINA!E68)</f>
        <v>00:22.30</v>
      </c>
      <c r="E9" s="25" t="s">
        <v>289</v>
      </c>
      <c r="G9" s="11" t="str">
        <f>IF(I9,LISTINA!A65)</f>
        <v>M42</v>
      </c>
      <c r="H9" s="11" t="str">
        <f>IF(I9,LISTINA!B65)</f>
        <v>Noemi Boháčová</v>
      </c>
      <c r="I9" s="11">
        <f>IF(AND(LISTINA!D65&gt;2005,LISTINA!D65&lt;2011),IF(AND(LISTINA!C65="Ž"),LISTINA!D65))</f>
        <v>2006</v>
      </c>
      <c r="J9" s="22" t="str">
        <f>IF(I9,LISTINA!E65)</f>
        <v>00:31.78</v>
      </c>
      <c r="K9" s="25" t="s">
        <v>289</v>
      </c>
    </row>
    <row r="10" spans="1:11" ht="15.75" x14ac:dyDescent="0.25">
      <c r="A10" s="11" t="str">
        <f>IF(C10,LISTINA!A2)</f>
        <v>M1</v>
      </c>
      <c r="B10" s="11" t="str">
        <f>IF(C10,LISTINA!B2)</f>
        <v>Filip Krečmer</v>
      </c>
      <c r="C10" s="11">
        <f>IF(AND(LISTINA!D2&gt;2005,LISTINA!D2&lt;2011),IF(AND(LISTINA!C2="M"),LISTINA!D2))</f>
        <v>2009</v>
      </c>
      <c r="D10" s="22" t="str">
        <f>IF(C10,LISTINA!E2)</f>
        <v>00:24.68</v>
      </c>
      <c r="E10" s="25" t="s">
        <v>290</v>
      </c>
      <c r="G10" s="11" t="str">
        <f>IF(I10,LISTINA!A42)</f>
        <v>M16</v>
      </c>
      <c r="H10" s="11" t="str">
        <f>IF(I10,LISTINA!B42)</f>
        <v>Katka Váňová</v>
      </c>
      <c r="I10" s="11">
        <f>IF(AND(LISTINA!D42&gt;2005,LISTINA!D42&lt;2011),IF(AND(LISTINA!C42="Ž"),LISTINA!D42))</f>
        <v>2007</v>
      </c>
      <c r="J10" s="22" t="str">
        <f>IF(I10,LISTINA!E42)</f>
        <v>00:32.06</v>
      </c>
      <c r="K10" s="25" t="s">
        <v>290</v>
      </c>
    </row>
    <row r="11" spans="1:11" ht="15.75" x14ac:dyDescent="0.25">
      <c r="A11" s="11" t="str">
        <f>IF(C11,LISTINA!A12)</f>
        <v>M152</v>
      </c>
      <c r="B11" s="11" t="str">
        <f>IF(C11,LISTINA!B12)</f>
        <v>Jakub Kocháň</v>
      </c>
      <c r="C11" s="11">
        <f>IF(AND(LISTINA!D12&gt;2005,LISTINA!D12&lt;2011),IF(AND(LISTINA!C12="M"),LISTINA!D12))</f>
        <v>2007</v>
      </c>
      <c r="D11" s="22" t="str">
        <f>IF(C11,LISTINA!E12)</f>
        <v>00:26.01</v>
      </c>
      <c r="E11" s="25" t="s">
        <v>291</v>
      </c>
      <c r="G11" s="11" t="str">
        <f>IF(I11,LISTINA!A26)</f>
        <v>M166</v>
      </c>
      <c r="H11" s="11" t="str">
        <f>IF(I11,LISTINA!B26)</f>
        <v>Zuzana Žídková</v>
      </c>
      <c r="I11" s="11">
        <f>IF(AND(LISTINA!D26&gt;2005,LISTINA!D26&lt;2011),IF(AND(LISTINA!C26="Ž"),LISTINA!D26))</f>
        <v>2008</v>
      </c>
      <c r="J11" s="22" t="str">
        <f>IF(I11,LISTINA!E26)</f>
        <v>00:32.34</v>
      </c>
      <c r="K11" s="25" t="s">
        <v>291</v>
      </c>
    </row>
    <row r="12" spans="1:11" ht="15.75" x14ac:dyDescent="0.25">
      <c r="A12" s="11" t="str">
        <f>IF(C12,LISTINA!A35)</f>
        <v>M175</v>
      </c>
      <c r="B12" s="11" t="str">
        <f>IF(C12,LISTINA!B35)</f>
        <v>Andrej Dusil</v>
      </c>
      <c r="C12" s="11">
        <f>IF(AND(LISTINA!D35&gt;2005,LISTINA!D35&lt;2011),IF(AND(LISTINA!C35="M"),LISTINA!D35))</f>
        <v>2010</v>
      </c>
      <c r="D12" s="22" t="str">
        <f>IF(C12,LISTINA!E35)</f>
        <v>00:27.48</v>
      </c>
      <c r="E12" s="25" t="s">
        <v>292</v>
      </c>
      <c r="G12" s="11" t="str">
        <f>IF(I12,LISTINA!A44)</f>
        <v>M18</v>
      </c>
      <c r="H12" s="11" t="str">
        <f>IF(I12,LISTINA!B44)</f>
        <v>Karolína Sněhotová</v>
      </c>
      <c r="I12" s="11">
        <f>IF(AND(LISTINA!D44&gt;2005,LISTINA!D44&lt;2011),IF(AND(LISTINA!C44="Ž"),LISTINA!D44))</f>
        <v>2009</v>
      </c>
      <c r="J12" s="22" t="str">
        <f>IF(I12,LISTINA!E44)</f>
        <v>00:33.30</v>
      </c>
      <c r="K12" s="25" t="s">
        <v>292</v>
      </c>
    </row>
    <row r="13" spans="1:11" ht="15.75" x14ac:dyDescent="0.25">
      <c r="A13" s="11" t="str">
        <f>IF(C13,LISTINA!A34)</f>
        <v>M174</v>
      </c>
      <c r="B13" s="11" t="str">
        <f>IF(C13,LISTINA!B34)</f>
        <v>Štěpán Dusil</v>
      </c>
      <c r="C13" s="11">
        <f>IF(AND(LISTINA!D34&gt;2005,LISTINA!D34&lt;2011),IF(AND(LISTINA!C34="M"),LISTINA!D34))</f>
        <v>2010</v>
      </c>
      <c r="D13" s="22" t="str">
        <f>IF(C13,LISTINA!E34)</f>
        <v>00:27.92</v>
      </c>
      <c r="E13" s="25" t="s">
        <v>293</v>
      </c>
      <c r="G13" s="11" t="str">
        <f>IF(I13,LISTINA!A88)</f>
        <v>M103</v>
      </c>
      <c r="H13" s="11" t="str">
        <f>IF(I13,LISTINA!B88)</f>
        <v>Šárka Smékalová</v>
      </c>
      <c r="I13" s="11">
        <f>IF(AND(LISTINA!D88&gt;2005,LISTINA!D88&lt;2011),IF(AND(LISTINA!C88="Ž"),LISTINA!D88))</f>
        <v>2006</v>
      </c>
      <c r="J13" s="22" t="str">
        <f>IF(I13,LISTINA!E88)</f>
        <v>00:33.69</v>
      </c>
      <c r="K13" s="25" t="s">
        <v>293</v>
      </c>
    </row>
    <row r="14" spans="1:11" ht="15.75" x14ac:dyDescent="0.25">
      <c r="A14" s="11" t="str">
        <f>IF(C14,LISTINA!A79)</f>
        <v>M194</v>
      </c>
      <c r="B14" s="11" t="str">
        <f>IF(C14,LISTINA!B79)</f>
        <v>Filip Bárta</v>
      </c>
      <c r="C14" s="11">
        <f>IF(AND(LISTINA!D79&gt;2005,LISTINA!D79&lt;2011),IF(AND(LISTINA!C79="M"),LISTINA!D79))</f>
        <v>2006</v>
      </c>
      <c r="D14" s="22" t="str">
        <f>IF(C14,LISTINA!E79)</f>
        <v>00:28.14</v>
      </c>
      <c r="E14" s="25" t="s">
        <v>294</v>
      </c>
      <c r="G14" s="11" t="str">
        <f>IF(I14,LISTINA!A52)</f>
        <v>M27</v>
      </c>
      <c r="H14" s="11" t="str">
        <f>IF(I14,LISTINA!B52)</f>
        <v>Pavla Jílková</v>
      </c>
      <c r="I14" s="11">
        <f>IF(AND(LISTINA!D52&gt;2005,LISTINA!D52&lt;2011),IF(AND(LISTINA!C52="Ž"),LISTINA!D52))</f>
        <v>2007</v>
      </c>
      <c r="J14" s="22" t="str">
        <f>IF(I14,LISTINA!E52)</f>
        <v>00:35.11</v>
      </c>
      <c r="K14" s="25" t="s">
        <v>294</v>
      </c>
    </row>
    <row r="15" spans="1:11" ht="15.75" x14ac:dyDescent="0.25">
      <c r="A15" s="11" t="str">
        <f>IF(C15,LISTINA!A89)</f>
        <v>M104</v>
      </c>
      <c r="B15" s="11" t="str">
        <f>IF(C15,LISTINA!B89)</f>
        <v>Lukáš Smékal</v>
      </c>
      <c r="C15" s="11">
        <f>IF(AND(LISTINA!D89&gt;2005,LISTINA!D89&lt;2011),IF(AND(LISTINA!C89="M"),LISTINA!D89))</f>
        <v>2009</v>
      </c>
      <c r="D15" s="22" t="str">
        <f>IF(C15,LISTINA!E89)</f>
        <v>00:32.93</v>
      </c>
      <c r="E15" s="25" t="s">
        <v>295</v>
      </c>
      <c r="G15" s="11" t="str">
        <f>IF(I15,LISTINA!A40)</f>
        <v>M180</v>
      </c>
      <c r="H15" s="11" t="str">
        <f>IF(I15,LISTINA!B40)</f>
        <v>Eva Mašterová</v>
      </c>
      <c r="I15" s="11">
        <f>IF(AND(LISTINA!D40&gt;2005,LISTINA!D40&lt;2011),IF(AND(LISTINA!C40="Ž"),LISTINA!D40))</f>
        <v>2007</v>
      </c>
      <c r="J15" s="22" t="str">
        <f>IF(I15,LISTINA!E40)</f>
        <v>00:42.87</v>
      </c>
      <c r="K15" s="25" t="s">
        <v>295</v>
      </c>
    </row>
    <row r="16" spans="1:11" ht="15.75" x14ac:dyDescent="0.25">
      <c r="A16" s="11" t="str">
        <f>IF(C16,LISTINA!A84)</f>
        <v>M199</v>
      </c>
      <c r="B16" s="11" t="str">
        <f>IF(C16,LISTINA!B84)</f>
        <v>Matyáš Večeřa</v>
      </c>
      <c r="C16" s="11">
        <f>IF(AND(LISTINA!D84&gt;2005,LISTINA!D84&lt;2011),IF(AND(LISTINA!C84="M"),LISTINA!D84))</f>
        <v>2009</v>
      </c>
      <c r="D16" s="22" t="str">
        <f>IF(C16,LISTINA!E84)</f>
        <v>00:33.59</v>
      </c>
      <c r="E16" s="25" t="s">
        <v>296</v>
      </c>
      <c r="G16" s="11" t="str">
        <f>IF(I16,LISTINA!A43)</f>
        <v>M17</v>
      </c>
      <c r="H16" s="11" t="str">
        <f>IF(I16,LISTINA!B43)</f>
        <v>Lucie Váňová</v>
      </c>
      <c r="I16" s="11">
        <f>IF(AND(LISTINA!D43&gt;2005,LISTINA!D43&lt;2011),IF(AND(LISTINA!C43="Ž"),LISTINA!D43))</f>
        <v>2008</v>
      </c>
      <c r="J16" s="23" t="s">
        <v>297</v>
      </c>
      <c r="K16" s="22" t="str">
        <f>IF(I16,LISTINA!E43)</f>
        <v>DNS</v>
      </c>
    </row>
    <row r="17" spans="1:11" ht="15.75" x14ac:dyDescent="0.25">
      <c r="A17" s="11" t="str">
        <f>IF(C17,LISTINA!A74)</f>
        <v>M189</v>
      </c>
      <c r="B17" s="11" t="str">
        <f>IF(C17,LISTINA!B74)</f>
        <v>Dominik Hubálek</v>
      </c>
      <c r="C17" s="11">
        <f>IF(AND(LISTINA!D74&gt;2005,LISTINA!D74&lt;2011),IF(AND(LISTINA!C74="M"),LISTINA!D74))</f>
        <v>2006</v>
      </c>
      <c r="D17" s="22" t="s">
        <v>297</v>
      </c>
      <c r="E17" s="22" t="s">
        <v>141</v>
      </c>
      <c r="G17" s="11" t="str">
        <f>IF(I17,LISTINA!A59)</f>
        <v>M34</v>
      </c>
      <c r="H17" s="11" t="str">
        <f>IF(I17,LISTINA!B59)</f>
        <v>Kateřina Nečasová</v>
      </c>
      <c r="I17" s="11">
        <f>IF(AND(LISTINA!D59&gt;2005,LISTINA!D59&lt;2011),IF(AND(LISTINA!C59="Ž"),LISTINA!D59))</f>
        <v>2006</v>
      </c>
      <c r="J17" s="23" t="s">
        <v>297</v>
      </c>
      <c r="K17" s="22" t="str">
        <f>IF(I17,LISTINA!E59)</f>
        <v>DNS</v>
      </c>
    </row>
    <row r="18" spans="1:11" ht="15.75" x14ac:dyDescent="0.25">
      <c r="D18" s="3"/>
      <c r="G18" s="11" t="str">
        <f>IF(I18,LISTINA!A62)</f>
        <v>M38</v>
      </c>
      <c r="H18" s="11" t="str">
        <f>IF(I18,LISTINA!B62)</f>
        <v>Sabina Dvořáková</v>
      </c>
      <c r="I18" s="11">
        <f>IF(AND(LISTINA!D62&gt;2005,LISTINA!D62&lt;2011),IF(AND(LISTINA!C62="Ž"),LISTINA!D62))</f>
        <v>2006</v>
      </c>
      <c r="J18" s="23" t="s">
        <v>297</v>
      </c>
      <c r="K18" s="22" t="str">
        <f>IF(I18,LISTINA!E62)</f>
        <v>DNS</v>
      </c>
    </row>
    <row r="19" spans="1:11" x14ac:dyDescent="0.25">
      <c r="D19" s="3"/>
      <c r="J19" s="3"/>
    </row>
    <row r="20" spans="1:11" x14ac:dyDescent="0.25">
      <c r="D20" s="3"/>
      <c r="J20" s="3"/>
    </row>
    <row r="21" spans="1:11" x14ac:dyDescent="0.25">
      <c r="D21" s="3"/>
      <c r="J21" s="3"/>
    </row>
    <row r="22" spans="1:11" x14ac:dyDescent="0.25">
      <c r="D22" s="3"/>
      <c r="J22" s="3"/>
    </row>
    <row r="23" spans="1:11" x14ac:dyDescent="0.25">
      <c r="D23" s="3"/>
      <c r="J23" s="3"/>
    </row>
    <row r="24" spans="1:11" x14ac:dyDescent="0.25">
      <c r="D24" s="3"/>
      <c r="J24" s="3"/>
    </row>
    <row r="25" spans="1:11" x14ac:dyDescent="0.25">
      <c r="D25" s="3"/>
      <c r="J25" s="3"/>
    </row>
    <row r="26" spans="1:11" x14ac:dyDescent="0.25">
      <c r="D26" s="3"/>
      <c r="J26" s="3"/>
    </row>
    <row r="27" spans="1:11" x14ac:dyDescent="0.25">
      <c r="D27" s="3"/>
      <c r="J27" s="3"/>
    </row>
    <row r="28" spans="1:11" x14ac:dyDescent="0.25">
      <c r="D28" s="3"/>
      <c r="J28" s="3"/>
    </row>
    <row r="29" spans="1:11" x14ac:dyDescent="0.25">
      <c r="D29" s="3"/>
      <c r="J29" s="3"/>
    </row>
    <row r="30" spans="1:11" x14ac:dyDescent="0.25">
      <c r="D30" s="3"/>
      <c r="J30" s="3"/>
    </row>
    <row r="31" spans="1:11" x14ac:dyDescent="0.25">
      <c r="D31" s="3"/>
      <c r="J31" s="3"/>
    </row>
    <row r="32" spans="1:11" x14ac:dyDescent="0.25">
      <c r="D32" s="3"/>
      <c r="J32" s="3"/>
    </row>
    <row r="33" spans="4:10" x14ac:dyDescent="0.25">
      <c r="D33" s="3"/>
      <c r="J33" s="3"/>
    </row>
    <row r="34" spans="4:10" x14ac:dyDescent="0.25">
      <c r="D34" s="3"/>
      <c r="J34" s="3"/>
    </row>
    <row r="35" spans="4:10" x14ac:dyDescent="0.25">
      <c r="D35" s="3"/>
      <c r="J35" s="3"/>
    </row>
    <row r="36" spans="4:10" x14ac:dyDescent="0.25">
      <c r="D36" s="3"/>
      <c r="J36" s="3"/>
    </row>
    <row r="37" spans="4:10" x14ac:dyDescent="0.25">
      <c r="D37" s="3"/>
      <c r="J37" s="3"/>
    </row>
    <row r="38" spans="4:10" x14ac:dyDescent="0.25">
      <c r="D38" s="3"/>
      <c r="J38" s="3"/>
    </row>
    <row r="39" spans="4:10" x14ac:dyDescent="0.25">
      <c r="D39" s="3"/>
      <c r="J39" s="3"/>
    </row>
    <row r="40" spans="4:10" x14ac:dyDescent="0.25">
      <c r="D40" s="3"/>
      <c r="J40" s="3"/>
    </row>
    <row r="41" spans="4:10" x14ac:dyDescent="0.25">
      <c r="D41" s="3"/>
      <c r="J41" s="3"/>
    </row>
    <row r="42" spans="4:10" x14ac:dyDescent="0.25">
      <c r="D42" s="3"/>
      <c r="J42" s="3"/>
    </row>
    <row r="43" spans="4:10" x14ac:dyDescent="0.25">
      <c r="D43" s="3"/>
      <c r="J43" s="3"/>
    </row>
    <row r="44" spans="4:10" x14ac:dyDescent="0.25">
      <c r="D44" s="3"/>
      <c r="J44" s="3"/>
    </row>
    <row r="45" spans="4:10" x14ac:dyDescent="0.25">
      <c r="D45" s="3"/>
      <c r="J45" s="3"/>
    </row>
    <row r="46" spans="4:10" x14ac:dyDescent="0.25">
      <c r="D46" s="3"/>
      <c r="J46" s="3"/>
    </row>
    <row r="47" spans="4:10" x14ac:dyDescent="0.25">
      <c r="D47" s="3"/>
      <c r="J47" s="3"/>
    </row>
    <row r="48" spans="4:10" x14ac:dyDescent="0.25">
      <c r="D48" s="3"/>
      <c r="J48" s="3"/>
    </row>
    <row r="49" spans="4:10" x14ac:dyDescent="0.25">
      <c r="D49" s="3"/>
      <c r="J49" s="3"/>
    </row>
    <row r="50" spans="4:10" x14ac:dyDescent="0.25">
      <c r="D50" s="3"/>
      <c r="J50" s="3"/>
    </row>
    <row r="51" spans="4:10" x14ac:dyDescent="0.25">
      <c r="D51" s="3"/>
      <c r="J51" s="3"/>
    </row>
    <row r="52" spans="4:10" x14ac:dyDescent="0.25">
      <c r="D52" s="3"/>
      <c r="J52" s="3"/>
    </row>
    <row r="53" spans="4:10" x14ac:dyDescent="0.25">
      <c r="D53" s="3"/>
      <c r="J53" s="3"/>
    </row>
    <row r="54" spans="4:10" x14ac:dyDescent="0.25">
      <c r="D54" s="3"/>
      <c r="J54" s="3"/>
    </row>
    <row r="55" spans="4:10" x14ac:dyDescent="0.25">
      <c r="D55" s="3"/>
      <c r="J55" s="3"/>
    </row>
    <row r="56" spans="4:10" x14ac:dyDescent="0.25">
      <c r="D56" s="3"/>
      <c r="J56" s="3"/>
    </row>
    <row r="57" spans="4:10" x14ac:dyDescent="0.25">
      <c r="D57" s="3"/>
      <c r="J57" s="3"/>
    </row>
    <row r="58" spans="4:10" x14ac:dyDescent="0.25">
      <c r="D58" s="3"/>
      <c r="J58" s="3"/>
    </row>
    <row r="59" spans="4:10" x14ac:dyDescent="0.25">
      <c r="D59" s="3"/>
      <c r="J59" s="3"/>
    </row>
    <row r="60" spans="4:10" x14ac:dyDescent="0.25">
      <c r="D60" s="3"/>
      <c r="J60" s="3"/>
    </row>
    <row r="61" spans="4:10" x14ac:dyDescent="0.25">
      <c r="D61" s="3"/>
      <c r="J61" s="3"/>
    </row>
    <row r="62" spans="4:10" x14ac:dyDescent="0.25">
      <c r="D62" s="3"/>
      <c r="J62" s="3"/>
    </row>
    <row r="63" spans="4:10" x14ac:dyDescent="0.25">
      <c r="D63" s="3"/>
      <c r="J63" s="3"/>
    </row>
    <row r="64" spans="4:10" x14ac:dyDescent="0.25">
      <c r="D64" s="3"/>
      <c r="J64" s="3"/>
    </row>
    <row r="65" spans="4:10" x14ac:dyDescent="0.25">
      <c r="D65" s="3"/>
      <c r="J65" s="3"/>
    </row>
    <row r="66" spans="4:10" x14ac:dyDescent="0.25">
      <c r="D66" s="3"/>
      <c r="J66" s="3"/>
    </row>
    <row r="67" spans="4:10" x14ac:dyDescent="0.25">
      <c r="D67" s="3"/>
      <c r="J67" s="3"/>
    </row>
    <row r="68" spans="4:10" x14ac:dyDescent="0.25">
      <c r="D68" s="3"/>
      <c r="J68" s="3"/>
    </row>
    <row r="69" spans="4:10" x14ac:dyDescent="0.25">
      <c r="D69" s="3"/>
      <c r="J69" s="3"/>
    </row>
    <row r="70" spans="4:10" x14ac:dyDescent="0.25">
      <c r="D70" s="3"/>
      <c r="J70" s="3"/>
    </row>
    <row r="71" spans="4:10" x14ac:dyDescent="0.25">
      <c r="D71" s="3"/>
      <c r="J71" s="3"/>
    </row>
    <row r="72" spans="4:10" x14ac:dyDescent="0.25">
      <c r="D72" s="3"/>
      <c r="J72" s="3"/>
    </row>
    <row r="73" spans="4:10" x14ac:dyDescent="0.25">
      <c r="D73" s="3"/>
      <c r="J73" s="3"/>
    </row>
    <row r="74" spans="4:10" x14ac:dyDescent="0.25">
      <c r="D74" s="3"/>
      <c r="J74" s="3"/>
    </row>
    <row r="75" spans="4:10" x14ac:dyDescent="0.25">
      <c r="D75" s="3"/>
      <c r="J75" s="3"/>
    </row>
    <row r="76" spans="4:10" x14ac:dyDescent="0.25">
      <c r="D76" s="3"/>
      <c r="J76" s="3"/>
    </row>
    <row r="77" spans="4:10" x14ac:dyDescent="0.25">
      <c r="D77" s="3"/>
      <c r="J77" s="3"/>
    </row>
    <row r="78" spans="4:10" x14ac:dyDescent="0.25">
      <c r="D78" s="3"/>
      <c r="J78" s="3"/>
    </row>
    <row r="79" spans="4:10" x14ac:dyDescent="0.25">
      <c r="D79" s="3"/>
      <c r="J79" s="3"/>
    </row>
    <row r="80" spans="4:10" x14ac:dyDescent="0.25">
      <c r="D80" s="3"/>
      <c r="J80" s="3"/>
    </row>
    <row r="81" spans="4:10" x14ac:dyDescent="0.25">
      <c r="D81" s="3"/>
      <c r="J81" s="3"/>
    </row>
    <row r="82" spans="4:10" x14ac:dyDescent="0.25">
      <c r="D82" s="3"/>
      <c r="J82" s="3"/>
    </row>
    <row r="83" spans="4:10" x14ac:dyDescent="0.25">
      <c r="D83" s="3"/>
      <c r="J83" s="3"/>
    </row>
    <row r="84" spans="4:10" x14ac:dyDescent="0.25">
      <c r="D84" s="3"/>
      <c r="J84" s="3"/>
    </row>
    <row r="85" spans="4:10" x14ac:dyDescent="0.25">
      <c r="D85" s="3"/>
      <c r="J85" s="3"/>
    </row>
    <row r="86" spans="4:10" x14ac:dyDescent="0.25">
      <c r="D86" s="3"/>
      <c r="J86" s="3"/>
    </row>
    <row r="87" spans="4:10" x14ac:dyDescent="0.25">
      <c r="D87" s="3"/>
      <c r="J87" s="3"/>
    </row>
    <row r="88" spans="4:10" x14ac:dyDescent="0.25">
      <c r="D88" s="3"/>
      <c r="J88" s="3"/>
    </row>
    <row r="89" spans="4:10" x14ac:dyDescent="0.25">
      <c r="D89" s="3"/>
      <c r="J89" s="3"/>
    </row>
    <row r="90" spans="4:10" x14ac:dyDescent="0.25">
      <c r="D90" s="3"/>
      <c r="J90" s="3"/>
    </row>
    <row r="91" spans="4:10" x14ac:dyDescent="0.25">
      <c r="D91" s="3"/>
      <c r="J91" s="3"/>
    </row>
    <row r="92" spans="4:10" x14ac:dyDescent="0.25">
      <c r="D92" s="3"/>
      <c r="J92" s="3"/>
    </row>
    <row r="93" spans="4:10" x14ac:dyDescent="0.25">
      <c r="D93" s="3"/>
      <c r="J93" s="3"/>
    </row>
    <row r="94" spans="4:10" x14ac:dyDescent="0.25">
      <c r="D94" s="3"/>
      <c r="J94" s="3"/>
    </row>
    <row r="95" spans="4:10" x14ac:dyDescent="0.25">
      <c r="D95" s="3"/>
      <c r="J95" s="3"/>
    </row>
    <row r="96" spans="4:10" x14ac:dyDescent="0.25">
      <c r="D96" s="3"/>
      <c r="J96" s="3"/>
    </row>
    <row r="97" spans="4:10" x14ac:dyDescent="0.25">
      <c r="D97" s="3"/>
      <c r="J97" s="3"/>
    </row>
    <row r="98" spans="4:10" x14ac:dyDescent="0.25">
      <c r="D98" s="3"/>
      <c r="J98" s="3"/>
    </row>
    <row r="99" spans="4:10" x14ac:dyDescent="0.25">
      <c r="D99" s="3"/>
      <c r="J99" s="3"/>
    </row>
    <row r="100" spans="4:10" x14ac:dyDescent="0.25">
      <c r="D100" s="3"/>
      <c r="J100" s="3"/>
    </row>
  </sheetData>
  <sortState ref="G5:K100">
    <sortCondition ref="J100"/>
  </sortState>
  <mergeCells count="1">
    <mergeCell ref="A1:K1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0"/>
  <sheetViews>
    <sheetView view="pageLayout" zoomScaleNormal="100" workbookViewId="0">
      <selection activeCell="D24" sqref="D24"/>
    </sheetView>
  </sheetViews>
  <sheetFormatPr defaultRowHeight="15" x14ac:dyDescent="0.25"/>
  <cols>
    <col min="1" max="1" width="10.85546875" bestFit="1" customWidth="1"/>
    <col min="2" max="2" width="16.140625" customWidth="1"/>
    <col min="3" max="3" width="12.140625" customWidth="1"/>
    <col min="4" max="4" width="10.85546875" bestFit="1" customWidth="1"/>
    <col min="7" max="7" width="10.85546875" bestFit="1" customWidth="1"/>
    <col min="8" max="8" width="16.28515625" customWidth="1"/>
    <col min="9" max="9" width="12.7109375" customWidth="1"/>
    <col min="10" max="10" width="10.85546875" bestFit="1" customWidth="1"/>
  </cols>
  <sheetData>
    <row r="1" spans="1:13" ht="26.25" x14ac:dyDescent="0.4">
      <c r="A1" s="27" t="s">
        <v>299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3" ht="17.25" x14ac:dyDescent="0.3">
      <c r="A3" s="1" t="s">
        <v>7</v>
      </c>
      <c r="G3" s="1" t="s">
        <v>11</v>
      </c>
    </row>
    <row r="4" spans="1:13" ht="15.75" x14ac:dyDescent="0.25">
      <c r="A4" s="18" t="s">
        <v>8</v>
      </c>
      <c r="B4" s="18" t="s">
        <v>9</v>
      </c>
      <c r="C4" s="18" t="s">
        <v>3</v>
      </c>
      <c r="D4" s="18" t="s">
        <v>4</v>
      </c>
      <c r="E4" s="19" t="s">
        <v>10</v>
      </c>
      <c r="F4" s="12"/>
      <c r="G4" s="18" t="s">
        <v>8</v>
      </c>
      <c r="H4" s="18" t="s">
        <v>9</v>
      </c>
      <c r="I4" s="18" t="s">
        <v>3</v>
      </c>
      <c r="J4" s="18" t="s">
        <v>4</v>
      </c>
      <c r="K4" s="19" t="s">
        <v>10</v>
      </c>
      <c r="L4" s="12"/>
      <c r="M4" s="12"/>
    </row>
    <row r="5" spans="1:13" ht="15.75" x14ac:dyDescent="0.25">
      <c r="A5" s="15" t="str">
        <f>IF(C5,LISTINA!A15)</f>
        <v>M155</v>
      </c>
      <c r="B5" s="15" t="str">
        <f>IF(C5,LISTINA!B15)</f>
        <v>Michael Dendis</v>
      </c>
      <c r="C5" s="15">
        <f>IF(AND(LISTINA!D15&gt;2001,LISTINA!D15&lt;2006),IF(AND(LISTINA!C15="M"),LISTINA!D15))</f>
        <v>2005</v>
      </c>
      <c r="D5" s="20" t="str">
        <f>IF(C5,LISTINA!E15)</f>
        <v>00:19.53</v>
      </c>
      <c r="E5" s="21" t="s">
        <v>285</v>
      </c>
      <c r="F5" s="12"/>
      <c r="G5" s="15" t="str">
        <f>IF(I5,LISTINA!A3)</f>
        <v>M3</v>
      </c>
      <c r="H5" s="15" t="str">
        <f>IF(I5,LISTINA!B3)</f>
        <v>Tereza Krečmerová</v>
      </c>
      <c r="I5" s="15">
        <f>IF(AND(LISTINA!D3&gt;2001,LISTINA!D3&lt;2006),IF(AND(LISTINA!C3="Ž"),LISTINA!D3))</f>
        <v>2004</v>
      </c>
      <c r="J5" s="20" t="str">
        <f>IF(I5,LISTINA!E3)</f>
        <v>00:21.67</v>
      </c>
      <c r="K5" s="21" t="s">
        <v>285</v>
      </c>
      <c r="L5" s="12"/>
      <c r="M5" s="12"/>
    </row>
    <row r="6" spans="1:13" ht="15.75" x14ac:dyDescent="0.25">
      <c r="A6" s="15" t="str">
        <f>IF(C6,LISTINA!A56)</f>
        <v>M31</v>
      </c>
      <c r="B6" s="15" t="str">
        <f>IF(C6,LISTINA!B56)</f>
        <v>Jaromír Fic</v>
      </c>
      <c r="C6" s="15">
        <f>IF(AND(LISTINA!D56&gt;2001,LISTINA!D56&lt;2006),IF(AND(LISTINA!C56="M"),LISTINA!D56))</f>
        <v>2005</v>
      </c>
      <c r="D6" s="20" t="str">
        <f>IF(C6,LISTINA!E56)</f>
        <v>00:19.58</v>
      </c>
      <c r="E6" s="21" t="s">
        <v>286</v>
      </c>
      <c r="F6" s="12"/>
      <c r="G6" s="15" t="str">
        <f>IF(I6,LISTINA!A41)</f>
        <v>M181</v>
      </c>
      <c r="H6" s="15" t="str">
        <f>IF(I6,LISTINA!B41)</f>
        <v>Bára Lorencová</v>
      </c>
      <c r="I6" s="15">
        <f>IF(AND(LISTINA!D41&gt;2001,LISTINA!D41&lt;2006),IF(AND(LISTINA!C41="Ž"),LISTINA!D41))</f>
        <v>2003</v>
      </c>
      <c r="J6" s="20" t="str">
        <f>IF(I6,LISTINA!E41)</f>
        <v>00:22.54</v>
      </c>
      <c r="K6" s="21" t="s">
        <v>286</v>
      </c>
      <c r="L6" s="12"/>
      <c r="M6" s="12"/>
    </row>
    <row r="7" spans="1:13" ht="15.75" x14ac:dyDescent="0.25">
      <c r="A7" s="15" t="str">
        <f>IF(C7,LISTINA!A55)</f>
        <v>M30</v>
      </c>
      <c r="B7" s="15" t="str">
        <f>IF(C7,LISTINA!B55)</f>
        <v>Tomáš Zahradník</v>
      </c>
      <c r="C7" s="15">
        <f>IF(AND(LISTINA!D55&gt;2001,LISTINA!D55&lt;2006),IF(AND(LISTINA!C55="M"),LISTINA!D55))</f>
        <v>2004</v>
      </c>
      <c r="D7" s="20" t="str">
        <f>IF(C7,LISTINA!E55)</f>
        <v>00:21.13</v>
      </c>
      <c r="E7" s="21" t="s">
        <v>287</v>
      </c>
      <c r="F7" s="12"/>
      <c r="G7" s="15" t="str">
        <f>IF(I7,LISTINA!A25)</f>
        <v>M165</v>
      </c>
      <c r="H7" s="15" t="str">
        <f>IF(I7,LISTINA!B25)</f>
        <v>Markéta Žídková</v>
      </c>
      <c r="I7" s="15">
        <f>IF(AND(LISTINA!D25&gt;2001,LISTINA!D25&lt;2006),IF(AND(LISTINA!C25="Ž"),LISTINA!D25))</f>
        <v>2004</v>
      </c>
      <c r="J7" s="20" t="str">
        <f>IF(I7,LISTINA!E25)</f>
        <v>00:24.69</v>
      </c>
      <c r="K7" s="21" t="s">
        <v>287</v>
      </c>
      <c r="L7" s="12"/>
      <c r="M7" s="12"/>
    </row>
    <row r="8" spans="1:13" ht="15.75" x14ac:dyDescent="0.25">
      <c r="A8" s="14" t="str">
        <f>IF(C8,LISTINA!A19)</f>
        <v>M159</v>
      </c>
      <c r="B8" s="14" t="str">
        <f>IF(C8,LISTINA!B19)</f>
        <v>Patrik Zapletal</v>
      </c>
      <c r="C8" s="14">
        <f>IF(AND(LISTINA!D19&gt;2001,LISTINA!D19&lt;2006),IF(AND(LISTINA!C19="M"),LISTINA!D19))</f>
        <v>2003</v>
      </c>
      <c r="D8" s="22" t="str">
        <f>IF(C8,LISTINA!E19)</f>
        <v>00:21.65</v>
      </c>
      <c r="E8" s="25" t="s">
        <v>288</v>
      </c>
      <c r="F8" s="12"/>
      <c r="G8" s="14" t="str">
        <f>IF(I8,LISTINA!A78)</f>
        <v>M193</v>
      </c>
      <c r="H8" s="14" t="str">
        <f>IF(I8,LISTINA!B78)</f>
        <v>Klára Bártová</v>
      </c>
      <c r="I8" s="14">
        <f>IF(AND(LISTINA!D78&gt;2001,LISTINA!D78&lt;2006),IF(AND(LISTINA!C78="Ž"),LISTINA!D78))</f>
        <v>2004</v>
      </c>
      <c r="J8" s="22" t="str">
        <f>IF(I8,LISTINA!E78)</f>
        <v>00:25.68</v>
      </c>
      <c r="K8" s="25" t="s">
        <v>288</v>
      </c>
      <c r="L8" s="12"/>
      <c r="M8" s="12"/>
    </row>
    <row r="9" spans="1:13" ht="15.75" x14ac:dyDescent="0.25">
      <c r="A9" s="14" t="str">
        <f>IF(C9,LISTINA!A82)</f>
        <v>M197</v>
      </c>
      <c r="B9" s="14" t="str">
        <f>IF(C9,LISTINA!B82)</f>
        <v>Patrik Vjačka</v>
      </c>
      <c r="C9" s="14">
        <f>IF(AND(LISTINA!D82&gt;2001,LISTINA!D82&lt;2006),IF(AND(LISTINA!C82="M"),LISTINA!D82))</f>
        <v>2005</v>
      </c>
      <c r="D9" s="22" t="str">
        <f>IF(C9,LISTINA!E82)</f>
        <v>00:24.52</v>
      </c>
      <c r="E9" s="25" t="s">
        <v>289</v>
      </c>
      <c r="F9" s="12"/>
      <c r="G9" s="14" t="str">
        <f>IF(I9,LISTINA!A28)</f>
        <v>M168</v>
      </c>
      <c r="H9" s="14" t="str">
        <f>IF(I9,LISTINA!B28)</f>
        <v>Eliška Krátká</v>
      </c>
      <c r="I9" s="14">
        <f>IF(AND(LISTINA!D28&gt;2001,LISTINA!D28&lt;2006),IF(AND(LISTINA!C28="Ž"),LISTINA!D28))</f>
        <v>2002</v>
      </c>
      <c r="J9" s="22" t="str">
        <f>IF(I9,LISTINA!E28)</f>
        <v>00:25.97</v>
      </c>
      <c r="K9" s="25" t="s">
        <v>289</v>
      </c>
      <c r="L9" s="12"/>
      <c r="M9" s="12"/>
    </row>
    <row r="10" spans="1:13" ht="15.75" x14ac:dyDescent="0.25">
      <c r="A10" s="14" t="str">
        <f>IF(C10,LISTINA!A18)</f>
        <v>M158</v>
      </c>
      <c r="B10" s="14" t="str">
        <f>IF(C10,LISTINA!B18)</f>
        <v>Ondřej Krátký</v>
      </c>
      <c r="C10" s="14">
        <f>IF(AND(LISTINA!D18&gt;2001,LISTINA!D18&lt;2006),IF(AND(LISTINA!C18="M"),LISTINA!D18))</f>
        <v>2005</v>
      </c>
      <c r="D10" s="22" t="str">
        <f>IF(C10,LISTINA!E18)</f>
        <v>00:26.42</v>
      </c>
      <c r="E10" s="25" t="s">
        <v>290</v>
      </c>
      <c r="F10" s="12"/>
      <c r="G10" s="14" t="str">
        <f>IF(I10,LISTINA!A90)</f>
        <v>M105</v>
      </c>
      <c r="H10" s="14" t="str">
        <f>IF(I10,LISTINA!B90)</f>
        <v>Eliška Horáková</v>
      </c>
      <c r="I10" s="14">
        <f>IF(AND(LISTINA!D90&gt;2001,LISTINA!D90&lt;2006),IF(AND(LISTINA!C90="Ž"),LISTINA!D90))</f>
        <v>2005</v>
      </c>
      <c r="J10" s="22" t="str">
        <f>IF(I10,LISTINA!E90)</f>
        <v>00:27.01</v>
      </c>
      <c r="K10" s="25" t="s">
        <v>290</v>
      </c>
      <c r="L10" s="12"/>
      <c r="M10" s="12"/>
    </row>
    <row r="11" spans="1:13" ht="15.75" x14ac:dyDescent="0.25">
      <c r="A11" s="12"/>
      <c r="B11" s="12"/>
      <c r="C11" s="12"/>
      <c r="D11" s="13"/>
      <c r="E11" s="12"/>
      <c r="F11" s="12"/>
      <c r="G11" s="14" t="str">
        <f>IF(I11,LISTINA!A37)</f>
        <v>M177</v>
      </c>
      <c r="H11" s="14" t="str">
        <f>IF(I11,LISTINA!B37)</f>
        <v>Adéla Dočkalová</v>
      </c>
      <c r="I11" s="14">
        <f>IF(AND(LISTINA!D37&gt;2001,LISTINA!D37&lt;2006),IF(AND(LISTINA!C37="Ž"),LISTINA!D37))</f>
        <v>2005</v>
      </c>
      <c r="J11" s="22" t="str">
        <f>IF(I11,LISTINA!E37)</f>
        <v>00:27.30</v>
      </c>
      <c r="K11" s="25" t="s">
        <v>291</v>
      </c>
      <c r="L11" s="12"/>
      <c r="M11" s="12"/>
    </row>
    <row r="12" spans="1:13" ht="15.75" x14ac:dyDescent="0.25">
      <c r="A12" s="12"/>
      <c r="B12" s="12"/>
      <c r="C12" s="12"/>
      <c r="D12" s="13"/>
      <c r="E12" s="12"/>
      <c r="F12" s="12"/>
      <c r="G12" s="14" t="str">
        <f>IF(I12,LISTINA!A39)</f>
        <v>M179</v>
      </c>
      <c r="H12" s="14" t="str">
        <f>IF(I12,LISTINA!B39)</f>
        <v>Lenka Mašterová</v>
      </c>
      <c r="I12" s="14">
        <f>IF(AND(LISTINA!D39&gt;2001,LISTINA!D39&lt;2006),IF(AND(LISTINA!C39="Ž"),LISTINA!D39))</f>
        <v>2004</v>
      </c>
      <c r="J12" s="22" t="str">
        <f>IF(I12,LISTINA!E39)</f>
        <v>00:28.32</v>
      </c>
      <c r="K12" s="25" t="s">
        <v>292</v>
      </c>
      <c r="L12" s="12"/>
      <c r="M12" s="12"/>
    </row>
    <row r="13" spans="1:13" x14ac:dyDescent="0.25">
      <c r="A13" s="12"/>
      <c r="B13" s="12"/>
      <c r="C13" s="12"/>
      <c r="D13" s="13"/>
      <c r="E13" s="12"/>
      <c r="F13" s="12"/>
      <c r="G13" s="12"/>
      <c r="H13" s="12"/>
      <c r="I13" s="12"/>
      <c r="J13" s="13"/>
      <c r="K13" s="12"/>
      <c r="L13" s="12"/>
      <c r="M13" s="12"/>
    </row>
    <row r="14" spans="1:13" x14ac:dyDescent="0.25">
      <c r="A14" s="12"/>
      <c r="B14" s="12"/>
      <c r="C14" s="12"/>
      <c r="D14" s="13"/>
      <c r="E14" s="12"/>
      <c r="F14" s="12"/>
      <c r="G14" s="12"/>
      <c r="H14" s="12"/>
      <c r="I14" s="12"/>
      <c r="J14" s="13"/>
      <c r="K14" s="12"/>
      <c r="L14" s="12"/>
      <c r="M14" s="12"/>
    </row>
    <row r="15" spans="1:13" x14ac:dyDescent="0.25">
      <c r="A15" s="12"/>
      <c r="B15" s="12"/>
      <c r="C15" s="12"/>
      <c r="D15" s="13"/>
      <c r="E15" s="12"/>
      <c r="F15" s="12"/>
      <c r="G15" s="12"/>
      <c r="H15" s="12"/>
      <c r="I15" s="12"/>
      <c r="J15" s="13"/>
      <c r="K15" s="12"/>
      <c r="L15" s="12"/>
      <c r="M15" s="12"/>
    </row>
    <row r="16" spans="1:13" x14ac:dyDescent="0.25">
      <c r="A16" s="12"/>
      <c r="B16" s="12"/>
      <c r="C16" s="12"/>
      <c r="D16" s="13"/>
      <c r="E16" s="12"/>
      <c r="F16" s="12"/>
      <c r="G16" s="12"/>
      <c r="H16" s="12"/>
      <c r="I16" s="12"/>
      <c r="J16" s="13"/>
      <c r="K16" s="12"/>
      <c r="L16" s="12"/>
      <c r="M16" s="12"/>
    </row>
    <row r="17" spans="1:13" x14ac:dyDescent="0.25">
      <c r="A17" s="12"/>
      <c r="B17" s="12"/>
      <c r="C17" s="12"/>
      <c r="D17" s="13"/>
      <c r="E17" s="12"/>
      <c r="F17" s="12"/>
      <c r="G17" s="12"/>
      <c r="H17" s="12"/>
      <c r="I17" s="12"/>
      <c r="J17" s="13"/>
      <c r="K17" s="12"/>
      <c r="L17" s="12"/>
      <c r="M17" s="12"/>
    </row>
    <row r="18" spans="1:13" x14ac:dyDescent="0.25">
      <c r="A18" s="12"/>
      <c r="B18" s="12"/>
      <c r="C18" s="12"/>
      <c r="D18" s="13"/>
      <c r="E18" s="12"/>
      <c r="F18" s="12"/>
      <c r="G18" s="12"/>
      <c r="H18" s="12"/>
      <c r="I18" s="12"/>
      <c r="J18" s="13"/>
      <c r="K18" s="12"/>
      <c r="L18" s="12"/>
      <c r="M18" s="12"/>
    </row>
    <row r="19" spans="1:13" x14ac:dyDescent="0.25">
      <c r="A19" s="12"/>
      <c r="B19" s="12"/>
      <c r="C19" s="12"/>
      <c r="D19" s="13"/>
      <c r="E19" s="12"/>
      <c r="F19" s="12"/>
      <c r="G19" s="12"/>
      <c r="H19" s="12"/>
      <c r="I19" s="12"/>
      <c r="J19" s="13"/>
      <c r="K19" s="12"/>
      <c r="L19" s="12"/>
      <c r="M19" s="12"/>
    </row>
    <row r="20" spans="1:13" x14ac:dyDescent="0.25">
      <c r="A20" s="12"/>
      <c r="B20" s="12"/>
      <c r="C20" s="12"/>
      <c r="D20" s="13"/>
      <c r="E20" s="12"/>
      <c r="F20" s="12"/>
      <c r="G20" s="12"/>
      <c r="H20" s="12"/>
      <c r="I20" s="12"/>
      <c r="J20" s="13"/>
      <c r="K20" s="12"/>
      <c r="L20" s="12"/>
      <c r="M20" s="12"/>
    </row>
    <row r="21" spans="1:13" x14ac:dyDescent="0.25">
      <c r="A21" s="12"/>
      <c r="B21" s="12"/>
      <c r="C21" s="12"/>
      <c r="D21" s="13"/>
      <c r="E21" s="12"/>
      <c r="F21" s="12"/>
      <c r="G21" s="12"/>
      <c r="H21" s="12"/>
      <c r="I21" s="12"/>
      <c r="J21" s="13"/>
      <c r="K21" s="12"/>
      <c r="L21" s="12"/>
      <c r="M21" s="12"/>
    </row>
    <row r="22" spans="1:13" x14ac:dyDescent="0.25">
      <c r="A22" s="12"/>
      <c r="B22" s="12"/>
      <c r="C22" s="12"/>
      <c r="D22" s="13"/>
      <c r="E22" s="12"/>
      <c r="F22" s="12"/>
      <c r="G22" s="12"/>
      <c r="H22" s="12"/>
      <c r="I22" s="12"/>
      <c r="J22" s="13"/>
      <c r="K22" s="12"/>
      <c r="L22" s="12"/>
      <c r="M22" s="12"/>
    </row>
    <row r="23" spans="1:13" x14ac:dyDescent="0.25">
      <c r="A23" s="12"/>
      <c r="B23" s="12"/>
      <c r="C23" s="12"/>
      <c r="D23" s="13"/>
      <c r="E23" s="12"/>
      <c r="F23" s="12"/>
      <c r="G23" s="12"/>
      <c r="H23" s="12"/>
      <c r="I23" s="12"/>
      <c r="J23" s="13"/>
      <c r="K23" s="12"/>
      <c r="L23" s="12"/>
      <c r="M23" s="12"/>
    </row>
    <row r="24" spans="1:13" x14ac:dyDescent="0.25">
      <c r="D24" s="3"/>
      <c r="J24" s="3"/>
    </row>
    <row r="25" spans="1:13" x14ac:dyDescent="0.25">
      <c r="D25" s="3"/>
      <c r="J25" s="3"/>
    </row>
    <row r="26" spans="1:13" x14ac:dyDescent="0.25">
      <c r="D26" s="3"/>
      <c r="J26" s="3"/>
    </row>
    <row r="27" spans="1:13" x14ac:dyDescent="0.25">
      <c r="D27" s="3"/>
      <c r="J27" s="3"/>
    </row>
    <row r="28" spans="1:13" x14ac:dyDescent="0.25">
      <c r="D28" s="3"/>
      <c r="J28" s="3"/>
    </row>
    <row r="29" spans="1:13" x14ac:dyDescent="0.25">
      <c r="D29" s="3"/>
      <c r="J29" s="3"/>
    </row>
    <row r="30" spans="1:13" x14ac:dyDescent="0.25">
      <c r="D30" s="3"/>
      <c r="J30" s="3"/>
    </row>
    <row r="31" spans="1:13" x14ac:dyDescent="0.25">
      <c r="D31" s="3"/>
      <c r="J31" s="3"/>
    </row>
    <row r="32" spans="1:13" x14ac:dyDescent="0.25">
      <c r="D32" s="3"/>
      <c r="J32" s="3"/>
    </row>
    <row r="33" spans="4:10" x14ac:dyDescent="0.25">
      <c r="D33" s="3"/>
      <c r="J33" s="3"/>
    </row>
    <row r="34" spans="4:10" x14ac:dyDescent="0.25">
      <c r="D34" s="3"/>
      <c r="J34" s="3"/>
    </row>
    <row r="35" spans="4:10" x14ac:dyDescent="0.25">
      <c r="D35" s="3"/>
      <c r="J35" s="3"/>
    </row>
    <row r="36" spans="4:10" x14ac:dyDescent="0.25">
      <c r="D36" s="3"/>
      <c r="J36" s="3"/>
    </row>
    <row r="37" spans="4:10" x14ac:dyDescent="0.25">
      <c r="D37" s="3"/>
      <c r="J37" s="3"/>
    </row>
    <row r="38" spans="4:10" x14ac:dyDescent="0.25">
      <c r="D38" s="3"/>
      <c r="J38" s="3"/>
    </row>
    <row r="39" spans="4:10" x14ac:dyDescent="0.25">
      <c r="D39" s="3"/>
      <c r="J39" s="3"/>
    </row>
    <row r="40" spans="4:10" x14ac:dyDescent="0.25">
      <c r="D40" s="3"/>
      <c r="J40" s="3"/>
    </row>
    <row r="41" spans="4:10" x14ac:dyDescent="0.25">
      <c r="D41" s="3"/>
      <c r="J41" s="3"/>
    </row>
    <row r="42" spans="4:10" x14ac:dyDescent="0.25">
      <c r="D42" s="3"/>
      <c r="J42" s="3"/>
    </row>
    <row r="43" spans="4:10" x14ac:dyDescent="0.25">
      <c r="D43" s="3"/>
      <c r="J43" s="3"/>
    </row>
    <row r="44" spans="4:10" x14ac:dyDescent="0.25">
      <c r="D44" s="3"/>
      <c r="J44" s="3"/>
    </row>
    <row r="45" spans="4:10" x14ac:dyDescent="0.25">
      <c r="D45" s="3"/>
      <c r="J45" s="3"/>
    </row>
    <row r="46" spans="4:10" x14ac:dyDescent="0.25">
      <c r="D46" s="3"/>
      <c r="J46" s="3"/>
    </row>
    <row r="47" spans="4:10" x14ac:dyDescent="0.25">
      <c r="D47" s="3"/>
      <c r="J47" s="3"/>
    </row>
    <row r="48" spans="4:10" x14ac:dyDescent="0.25">
      <c r="D48" s="3"/>
      <c r="J48" s="3"/>
    </row>
    <row r="49" spans="4:10" x14ac:dyDescent="0.25">
      <c r="D49" s="3"/>
      <c r="J49" s="3"/>
    </row>
    <row r="50" spans="4:10" x14ac:dyDescent="0.25">
      <c r="D50" s="3"/>
      <c r="J50" s="3"/>
    </row>
    <row r="51" spans="4:10" x14ac:dyDescent="0.25">
      <c r="D51" s="3"/>
      <c r="J51" s="3"/>
    </row>
    <row r="52" spans="4:10" x14ac:dyDescent="0.25">
      <c r="D52" s="3"/>
      <c r="J52" s="3"/>
    </row>
    <row r="53" spans="4:10" x14ac:dyDescent="0.25">
      <c r="D53" s="3"/>
      <c r="J53" s="3"/>
    </row>
    <row r="54" spans="4:10" x14ac:dyDescent="0.25">
      <c r="D54" s="3"/>
      <c r="J54" s="3"/>
    </row>
    <row r="55" spans="4:10" x14ac:dyDescent="0.25">
      <c r="D55" s="3"/>
      <c r="J55" s="3"/>
    </row>
    <row r="56" spans="4:10" x14ac:dyDescent="0.25">
      <c r="D56" s="3"/>
      <c r="J56" s="3"/>
    </row>
    <row r="57" spans="4:10" x14ac:dyDescent="0.25">
      <c r="D57" s="3"/>
      <c r="J57" s="3"/>
    </row>
    <row r="58" spans="4:10" x14ac:dyDescent="0.25">
      <c r="D58" s="3"/>
      <c r="J58" s="3"/>
    </row>
    <row r="59" spans="4:10" x14ac:dyDescent="0.25">
      <c r="D59" s="3"/>
      <c r="J59" s="3"/>
    </row>
    <row r="60" spans="4:10" x14ac:dyDescent="0.25">
      <c r="D60" s="3"/>
      <c r="J60" s="3"/>
    </row>
    <row r="61" spans="4:10" x14ac:dyDescent="0.25">
      <c r="D61" s="3"/>
      <c r="J61" s="3"/>
    </row>
    <row r="62" spans="4:10" x14ac:dyDescent="0.25">
      <c r="D62" s="3"/>
      <c r="J62" s="3"/>
    </row>
    <row r="63" spans="4:10" x14ac:dyDescent="0.25">
      <c r="D63" s="3"/>
      <c r="J63" s="3"/>
    </row>
    <row r="64" spans="4:10" x14ac:dyDescent="0.25">
      <c r="D64" s="3"/>
      <c r="J64" s="3"/>
    </row>
    <row r="65" spans="4:10" x14ac:dyDescent="0.25">
      <c r="D65" s="3"/>
      <c r="J65" s="3"/>
    </row>
    <row r="66" spans="4:10" x14ac:dyDescent="0.25">
      <c r="D66" s="3"/>
      <c r="J66" s="3"/>
    </row>
    <row r="67" spans="4:10" x14ac:dyDescent="0.25">
      <c r="D67" s="3"/>
      <c r="J67" s="3"/>
    </row>
    <row r="68" spans="4:10" x14ac:dyDescent="0.25">
      <c r="D68" s="3"/>
      <c r="J68" s="3"/>
    </row>
    <row r="69" spans="4:10" x14ac:dyDescent="0.25">
      <c r="D69" s="3"/>
      <c r="J69" s="3"/>
    </row>
    <row r="70" spans="4:10" x14ac:dyDescent="0.25">
      <c r="D70" s="3"/>
      <c r="J70" s="3"/>
    </row>
    <row r="71" spans="4:10" x14ac:dyDescent="0.25">
      <c r="D71" s="3"/>
      <c r="J71" s="3"/>
    </row>
    <row r="72" spans="4:10" x14ac:dyDescent="0.25">
      <c r="D72" s="3"/>
      <c r="J72" s="3"/>
    </row>
    <row r="73" spans="4:10" x14ac:dyDescent="0.25">
      <c r="D73" s="3"/>
      <c r="J73" s="3"/>
    </row>
    <row r="74" spans="4:10" x14ac:dyDescent="0.25">
      <c r="D74" s="3"/>
      <c r="J74" s="3"/>
    </row>
    <row r="75" spans="4:10" x14ac:dyDescent="0.25">
      <c r="D75" s="3"/>
      <c r="J75" s="3"/>
    </row>
    <row r="76" spans="4:10" x14ac:dyDescent="0.25">
      <c r="D76" s="3"/>
      <c r="J76" s="3"/>
    </row>
    <row r="77" spans="4:10" x14ac:dyDescent="0.25">
      <c r="D77" s="3"/>
      <c r="J77" s="3"/>
    </row>
    <row r="78" spans="4:10" x14ac:dyDescent="0.25">
      <c r="D78" s="3"/>
      <c r="J78" s="3"/>
    </row>
    <row r="79" spans="4:10" x14ac:dyDescent="0.25">
      <c r="D79" s="3"/>
      <c r="J79" s="3"/>
    </row>
    <row r="80" spans="4:10" x14ac:dyDescent="0.25">
      <c r="D80" s="3"/>
      <c r="J80" s="3"/>
    </row>
    <row r="81" spans="4:10" x14ac:dyDescent="0.25">
      <c r="D81" s="3"/>
      <c r="J81" s="3"/>
    </row>
    <row r="82" spans="4:10" x14ac:dyDescent="0.25">
      <c r="D82" s="3"/>
      <c r="J82" s="3"/>
    </row>
    <row r="83" spans="4:10" x14ac:dyDescent="0.25">
      <c r="D83" s="3"/>
      <c r="J83" s="3"/>
    </row>
    <row r="84" spans="4:10" x14ac:dyDescent="0.25">
      <c r="D84" s="3"/>
      <c r="J84" s="3"/>
    </row>
    <row r="85" spans="4:10" x14ac:dyDescent="0.25">
      <c r="D85" s="3"/>
      <c r="J85" s="3"/>
    </row>
    <row r="86" spans="4:10" x14ac:dyDescent="0.25">
      <c r="D86" s="3"/>
      <c r="J86" s="3"/>
    </row>
    <row r="87" spans="4:10" x14ac:dyDescent="0.25">
      <c r="D87" s="3"/>
      <c r="J87" s="3"/>
    </row>
    <row r="88" spans="4:10" x14ac:dyDescent="0.25">
      <c r="D88" s="3"/>
      <c r="J88" s="3"/>
    </row>
    <row r="89" spans="4:10" x14ac:dyDescent="0.25">
      <c r="D89" s="3"/>
      <c r="J89" s="3"/>
    </row>
    <row r="90" spans="4:10" x14ac:dyDescent="0.25">
      <c r="D90" s="3"/>
      <c r="J90" s="3"/>
    </row>
    <row r="91" spans="4:10" x14ac:dyDescent="0.25">
      <c r="D91" s="3"/>
      <c r="J91" s="3"/>
    </row>
    <row r="92" spans="4:10" x14ac:dyDescent="0.25">
      <c r="D92" s="3"/>
      <c r="J92" s="3"/>
    </row>
    <row r="93" spans="4:10" x14ac:dyDescent="0.25">
      <c r="D93" s="3"/>
      <c r="J93" s="3"/>
    </row>
    <row r="94" spans="4:10" x14ac:dyDescent="0.25">
      <c r="D94" s="3"/>
      <c r="J94" s="3"/>
    </row>
    <row r="95" spans="4:10" x14ac:dyDescent="0.25">
      <c r="D95" s="3"/>
      <c r="J95" s="3"/>
    </row>
    <row r="96" spans="4:10" x14ac:dyDescent="0.25">
      <c r="D96" s="3"/>
      <c r="J96" s="3"/>
    </row>
    <row r="97" spans="4:10" x14ac:dyDescent="0.25">
      <c r="D97" s="3"/>
      <c r="J97" s="3"/>
    </row>
    <row r="98" spans="4:10" x14ac:dyDescent="0.25">
      <c r="D98" s="3"/>
      <c r="J98" s="3"/>
    </row>
    <row r="99" spans="4:10" x14ac:dyDescent="0.25">
      <c r="D99" s="3"/>
      <c r="J99" s="3"/>
    </row>
    <row r="100" spans="4:10" x14ac:dyDescent="0.25">
      <c r="D100" s="3"/>
      <c r="J100" s="3"/>
    </row>
  </sheetData>
  <sortState ref="G5:K100">
    <sortCondition ref="J100"/>
  </sortState>
  <mergeCells count="1">
    <mergeCell ref="A1:K1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0"/>
  <sheetViews>
    <sheetView view="pageLayout" zoomScaleNormal="100" workbookViewId="0">
      <selection activeCell="A4" sqref="A4:E4"/>
    </sheetView>
  </sheetViews>
  <sheetFormatPr defaultRowHeight="15" x14ac:dyDescent="0.25"/>
  <cols>
    <col min="1" max="1" width="11.85546875" customWidth="1"/>
    <col min="2" max="2" width="15" customWidth="1"/>
    <col min="3" max="4" width="10.85546875" bestFit="1" customWidth="1"/>
    <col min="7" max="7" width="10.85546875" bestFit="1" customWidth="1"/>
    <col min="8" max="8" width="16.42578125" customWidth="1"/>
    <col min="9" max="9" width="13" customWidth="1"/>
    <col min="10" max="10" width="10.85546875" bestFit="1" customWidth="1"/>
  </cols>
  <sheetData>
    <row r="1" spans="1:11" ht="26.25" x14ac:dyDescent="0.4">
      <c r="A1" s="27" t="s">
        <v>300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ht="17.25" x14ac:dyDescent="0.3">
      <c r="A3" s="1" t="s">
        <v>7</v>
      </c>
      <c r="G3" s="1" t="s">
        <v>11</v>
      </c>
    </row>
    <row r="4" spans="1:11" ht="15.75" x14ac:dyDescent="0.25">
      <c r="A4" s="18" t="s">
        <v>8</v>
      </c>
      <c r="B4" s="18" t="s">
        <v>9</v>
      </c>
      <c r="C4" s="18" t="s">
        <v>3</v>
      </c>
      <c r="D4" s="18" t="s">
        <v>4</v>
      </c>
      <c r="E4" s="19" t="s">
        <v>10</v>
      </c>
      <c r="F4" s="12"/>
      <c r="G4" s="18" t="s">
        <v>8</v>
      </c>
      <c r="H4" s="18" t="s">
        <v>9</v>
      </c>
      <c r="I4" s="18" t="s">
        <v>3</v>
      </c>
      <c r="J4" s="18" t="s">
        <v>4</v>
      </c>
      <c r="K4" s="19" t="s">
        <v>10</v>
      </c>
    </row>
    <row r="5" spans="1:11" ht="15.75" x14ac:dyDescent="0.25">
      <c r="A5" s="12"/>
      <c r="B5" s="12"/>
      <c r="C5" s="12"/>
      <c r="D5" s="13"/>
      <c r="E5" s="12"/>
      <c r="F5" s="12"/>
      <c r="G5" s="15" t="str">
        <f>IF(I5,LISTINA!A22)</f>
        <v>M162</v>
      </c>
      <c r="H5" s="15" t="str">
        <f>IF(I5,LISTINA!B22)</f>
        <v>Lucie Seidlerová</v>
      </c>
      <c r="I5" s="15">
        <f>IF(AND(LISTINA!D22&gt;1996,LISTINA!D22&lt;2002),IF(AND(LISTINA!C22="Ž"),LISTINA!D22))</f>
        <v>1998</v>
      </c>
      <c r="J5" s="20" t="str">
        <f>IF(I5,LISTINA!E22)</f>
        <v>00:18.85</v>
      </c>
      <c r="K5" s="21" t="s">
        <v>285</v>
      </c>
    </row>
    <row r="6" spans="1:11" ht="15.75" x14ac:dyDescent="0.25">
      <c r="A6" s="12"/>
      <c r="B6" s="12"/>
      <c r="C6" s="12"/>
      <c r="D6" s="13"/>
      <c r="E6" s="12"/>
      <c r="F6" s="12"/>
      <c r="G6" s="15" t="str">
        <f>IF(I6,LISTINA!A38)</f>
        <v>M178</v>
      </c>
      <c r="H6" s="15" t="str">
        <f>IF(I6,LISTINA!B38)</f>
        <v>Markéta Dočkalová</v>
      </c>
      <c r="I6" s="15">
        <f>IF(AND(LISTINA!D38&gt;1996,LISTINA!D38&lt;2002),IF(AND(LISTINA!C38="Ž"),LISTINA!D38))</f>
        <v>1999</v>
      </c>
      <c r="J6" s="20" t="str">
        <f>IF(I6,LISTINA!E38)</f>
        <v>00:31.37</v>
      </c>
      <c r="K6" s="21" t="s">
        <v>286</v>
      </c>
    </row>
    <row r="7" spans="1:11" x14ac:dyDescent="0.25">
      <c r="A7" s="12"/>
      <c r="B7" s="12"/>
      <c r="C7" s="12"/>
      <c r="D7" s="13"/>
      <c r="E7" s="12"/>
      <c r="F7" s="12"/>
      <c r="G7" s="12"/>
      <c r="H7" s="12"/>
      <c r="I7" s="12"/>
      <c r="J7" s="13"/>
      <c r="K7" s="12"/>
    </row>
    <row r="8" spans="1:11" x14ac:dyDescent="0.25">
      <c r="A8" s="12"/>
      <c r="B8" s="12"/>
      <c r="C8" s="12"/>
      <c r="D8" s="13"/>
      <c r="E8" s="12"/>
      <c r="F8" s="12"/>
      <c r="G8" s="12"/>
      <c r="H8" s="12"/>
      <c r="I8" s="12"/>
      <c r="J8" s="13"/>
      <c r="K8" s="12"/>
    </row>
    <row r="9" spans="1:11" x14ac:dyDescent="0.25">
      <c r="A9" s="12"/>
      <c r="B9" s="12"/>
      <c r="C9" s="12"/>
      <c r="D9" s="13"/>
      <c r="E9" s="12"/>
      <c r="F9" s="12"/>
      <c r="G9" s="12"/>
      <c r="H9" s="12"/>
      <c r="I9" s="12"/>
      <c r="J9" s="13"/>
      <c r="K9" s="12"/>
    </row>
    <row r="10" spans="1:11" x14ac:dyDescent="0.25">
      <c r="A10" s="12"/>
      <c r="B10" s="12"/>
      <c r="C10" s="12"/>
      <c r="D10" s="13"/>
      <c r="E10" s="12"/>
      <c r="F10" s="12"/>
      <c r="G10" s="12"/>
      <c r="H10" s="12"/>
      <c r="I10" s="12"/>
      <c r="J10" s="13"/>
      <c r="K10" s="12"/>
    </row>
    <row r="11" spans="1:11" x14ac:dyDescent="0.25">
      <c r="D11" s="3"/>
      <c r="J11" s="3"/>
    </row>
    <row r="12" spans="1:11" x14ac:dyDescent="0.25">
      <c r="D12" s="3"/>
      <c r="J12" s="3"/>
    </row>
    <row r="13" spans="1:11" x14ac:dyDescent="0.25">
      <c r="D13" s="3"/>
      <c r="J13" s="3"/>
    </row>
    <row r="14" spans="1:11" x14ac:dyDescent="0.25">
      <c r="D14" s="3"/>
      <c r="J14" s="3"/>
    </row>
    <row r="15" spans="1:11" x14ac:dyDescent="0.25">
      <c r="D15" s="3"/>
      <c r="J15" s="3"/>
    </row>
    <row r="16" spans="1:11" x14ac:dyDescent="0.25">
      <c r="D16" s="3"/>
      <c r="J16" s="3"/>
    </row>
    <row r="17" spans="4:10" x14ac:dyDescent="0.25">
      <c r="D17" s="3"/>
      <c r="J17" s="3"/>
    </row>
    <row r="18" spans="4:10" x14ac:dyDescent="0.25">
      <c r="D18" s="3"/>
      <c r="J18" s="3"/>
    </row>
    <row r="19" spans="4:10" x14ac:dyDescent="0.25">
      <c r="D19" s="3"/>
      <c r="J19" s="3"/>
    </row>
    <row r="20" spans="4:10" x14ac:dyDescent="0.25">
      <c r="D20" s="3"/>
      <c r="J20" s="3"/>
    </row>
    <row r="21" spans="4:10" x14ac:dyDescent="0.25">
      <c r="D21" s="3"/>
      <c r="J21" s="3"/>
    </row>
    <row r="22" spans="4:10" x14ac:dyDescent="0.25">
      <c r="D22" s="3"/>
      <c r="J22" s="3"/>
    </row>
    <row r="23" spans="4:10" x14ac:dyDescent="0.25">
      <c r="D23" s="3"/>
      <c r="J23" s="3"/>
    </row>
    <row r="24" spans="4:10" x14ac:dyDescent="0.25">
      <c r="D24" s="3"/>
      <c r="J24" s="3"/>
    </row>
    <row r="25" spans="4:10" x14ac:dyDescent="0.25">
      <c r="D25" s="3"/>
      <c r="J25" s="3"/>
    </row>
    <row r="26" spans="4:10" x14ac:dyDescent="0.25">
      <c r="D26" s="3"/>
      <c r="J26" s="3"/>
    </row>
    <row r="27" spans="4:10" x14ac:dyDescent="0.25">
      <c r="D27" s="3"/>
      <c r="J27" s="3"/>
    </row>
    <row r="28" spans="4:10" x14ac:dyDescent="0.25">
      <c r="D28" s="3"/>
      <c r="J28" s="3"/>
    </row>
    <row r="29" spans="4:10" x14ac:dyDescent="0.25">
      <c r="D29" s="3"/>
      <c r="J29" s="3"/>
    </row>
    <row r="30" spans="4:10" x14ac:dyDescent="0.25">
      <c r="D30" s="3"/>
      <c r="J30" s="3"/>
    </row>
    <row r="31" spans="4:10" x14ac:dyDescent="0.25">
      <c r="D31" s="3"/>
      <c r="J31" s="3"/>
    </row>
    <row r="32" spans="4:10" x14ac:dyDescent="0.25">
      <c r="D32" s="3"/>
      <c r="J32" s="3"/>
    </row>
    <row r="33" spans="4:10" x14ac:dyDescent="0.25">
      <c r="D33" s="3"/>
      <c r="J33" s="3"/>
    </row>
    <row r="34" spans="4:10" x14ac:dyDescent="0.25">
      <c r="D34" s="3"/>
      <c r="J34" s="3"/>
    </row>
    <row r="35" spans="4:10" x14ac:dyDescent="0.25">
      <c r="D35" s="3"/>
      <c r="J35" s="3"/>
    </row>
    <row r="36" spans="4:10" x14ac:dyDescent="0.25">
      <c r="D36" s="3"/>
      <c r="J36" s="3"/>
    </row>
    <row r="37" spans="4:10" x14ac:dyDescent="0.25">
      <c r="D37" s="3"/>
      <c r="J37" s="3"/>
    </row>
    <row r="38" spans="4:10" x14ac:dyDescent="0.25">
      <c r="D38" s="3"/>
      <c r="J38" s="3"/>
    </row>
    <row r="39" spans="4:10" x14ac:dyDescent="0.25">
      <c r="D39" s="3"/>
      <c r="J39" s="3"/>
    </row>
    <row r="40" spans="4:10" x14ac:dyDescent="0.25">
      <c r="D40" s="3"/>
      <c r="J40" s="3"/>
    </row>
    <row r="41" spans="4:10" x14ac:dyDescent="0.25">
      <c r="D41" s="3"/>
      <c r="J41" s="3"/>
    </row>
    <row r="42" spans="4:10" x14ac:dyDescent="0.25">
      <c r="D42" s="3"/>
      <c r="J42" s="3"/>
    </row>
    <row r="43" spans="4:10" x14ac:dyDescent="0.25">
      <c r="D43" s="3"/>
      <c r="J43" s="3"/>
    </row>
    <row r="44" spans="4:10" x14ac:dyDescent="0.25">
      <c r="D44" s="3"/>
      <c r="J44" s="3"/>
    </row>
    <row r="45" spans="4:10" x14ac:dyDescent="0.25">
      <c r="D45" s="3"/>
      <c r="J45" s="3"/>
    </row>
    <row r="46" spans="4:10" x14ac:dyDescent="0.25">
      <c r="D46" s="3"/>
      <c r="J46" s="3"/>
    </row>
    <row r="47" spans="4:10" x14ac:dyDescent="0.25">
      <c r="D47" s="3"/>
      <c r="J47" s="3"/>
    </row>
    <row r="48" spans="4:10" x14ac:dyDescent="0.25">
      <c r="D48" s="3"/>
      <c r="J48" s="3"/>
    </row>
    <row r="49" spans="4:10" x14ac:dyDescent="0.25">
      <c r="D49" s="3"/>
      <c r="J49" s="3"/>
    </row>
    <row r="50" spans="4:10" x14ac:dyDescent="0.25">
      <c r="D50" s="3"/>
      <c r="J50" s="3"/>
    </row>
    <row r="51" spans="4:10" x14ac:dyDescent="0.25">
      <c r="D51" s="3"/>
      <c r="J51" s="3"/>
    </row>
    <row r="52" spans="4:10" x14ac:dyDescent="0.25">
      <c r="D52" s="3"/>
      <c r="J52" s="3"/>
    </row>
    <row r="53" spans="4:10" x14ac:dyDescent="0.25">
      <c r="D53" s="3"/>
      <c r="J53" s="3"/>
    </row>
    <row r="54" spans="4:10" x14ac:dyDescent="0.25">
      <c r="D54" s="3"/>
      <c r="J54" s="3"/>
    </row>
    <row r="55" spans="4:10" x14ac:dyDescent="0.25">
      <c r="D55" s="3"/>
      <c r="J55" s="3"/>
    </row>
    <row r="56" spans="4:10" x14ac:dyDescent="0.25">
      <c r="D56" s="3"/>
      <c r="J56" s="3"/>
    </row>
    <row r="57" spans="4:10" x14ac:dyDescent="0.25">
      <c r="D57" s="3"/>
      <c r="J57" s="3"/>
    </row>
    <row r="58" spans="4:10" x14ac:dyDescent="0.25">
      <c r="D58" s="3"/>
      <c r="J58" s="3"/>
    </row>
    <row r="59" spans="4:10" x14ac:dyDescent="0.25">
      <c r="D59" s="3"/>
      <c r="J59" s="3"/>
    </row>
    <row r="60" spans="4:10" x14ac:dyDescent="0.25">
      <c r="D60" s="3"/>
      <c r="J60" s="3"/>
    </row>
    <row r="61" spans="4:10" x14ac:dyDescent="0.25">
      <c r="D61" s="3"/>
      <c r="J61" s="3"/>
    </row>
    <row r="62" spans="4:10" x14ac:dyDescent="0.25">
      <c r="D62" s="3"/>
      <c r="J62" s="3"/>
    </row>
    <row r="63" spans="4:10" x14ac:dyDescent="0.25">
      <c r="D63" s="3"/>
      <c r="J63" s="3"/>
    </row>
    <row r="64" spans="4:10" x14ac:dyDescent="0.25">
      <c r="D64" s="3"/>
      <c r="J64" s="3"/>
    </row>
    <row r="65" spans="4:10" x14ac:dyDescent="0.25">
      <c r="D65" s="3"/>
      <c r="J65" s="3"/>
    </row>
    <row r="66" spans="4:10" x14ac:dyDescent="0.25">
      <c r="D66" s="3"/>
      <c r="J66" s="3"/>
    </row>
    <row r="67" spans="4:10" x14ac:dyDescent="0.25">
      <c r="D67" s="3"/>
      <c r="J67" s="3"/>
    </row>
    <row r="68" spans="4:10" x14ac:dyDescent="0.25">
      <c r="D68" s="3"/>
      <c r="J68" s="3"/>
    </row>
    <row r="69" spans="4:10" x14ac:dyDescent="0.25">
      <c r="D69" s="3"/>
      <c r="J69" s="3"/>
    </row>
    <row r="70" spans="4:10" x14ac:dyDescent="0.25">
      <c r="D70" s="3"/>
      <c r="J70" s="3"/>
    </row>
    <row r="71" spans="4:10" x14ac:dyDescent="0.25">
      <c r="D71" s="3"/>
      <c r="J71" s="3"/>
    </row>
    <row r="72" spans="4:10" x14ac:dyDescent="0.25">
      <c r="D72" s="3"/>
      <c r="J72" s="3"/>
    </row>
    <row r="73" spans="4:10" x14ac:dyDescent="0.25">
      <c r="D73" s="3"/>
      <c r="J73" s="3"/>
    </row>
    <row r="74" spans="4:10" x14ac:dyDescent="0.25">
      <c r="D74" s="3"/>
      <c r="J74" s="3"/>
    </row>
    <row r="75" spans="4:10" x14ac:dyDescent="0.25">
      <c r="D75" s="3"/>
      <c r="J75" s="3"/>
    </row>
    <row r="76" spans="4:10" x14ac:dyDescent="0.25">
      <c r="D76" s="3"/>
      <c r="J76" s="3"/>
    </row>
    <row r="77" spans="4:10" x14ac:dyDescent="0.25">
      <c r="D77" s="3"/>
      <c r="J77" s="3"/>
    </row>
    <row r="78" spans="4:10" x14ac:dyDescent="0.25">
      <c r="D78" s="3"/>
      <c r="J78" s="3"/>
    </row>
    <row r="79" spans="4:10" x14ac:dyDescent="0.25">
      <c r="D79" s="3"/>
      <c r="J79" s="3"/>
    </row>
    <row r="80" spans="4:10" x14ac:dyDescent="0.25">
      <c r="D80" s="3"/>
      <c r="J80" s="3"/>
    </row>
    <row r="81" spans="4:10" x14ac:dyDescent="0.25">
      <c r="D81" s="3"/>
      <c r="J81" s="3"/>
    </row>
    <row r="82" spans="4:10" x14ac:dyDescent="0.25">
      <c r="D82" s="3"/>
      <c r="J82" s="3"/>
    </row>
    <row r="83" spans="4:10" x14ac:dyDescent="0.25">
      <c r="D83" s="3"/>
      <c r="J83" s="3"/>
    </row>
    <row r="84" spans="4:10" x14ac:dyDescent="0.25">
      <c r="D84" s="3"/>
      <c r="J84" s="3"/>
    </row>
    <row r="85" spans="4:10" x14ac:dyDescent="0.25">
      <c r="D85" s="3"/>
      <c r="J85" s="3"/>
    </row>
    <row r="86" spans="4:10" x14ac:dyDescent="0.25">
      <c r="D86" s="3"/>
      <c r="J86" s="3"/>
    </row>
    <row r="87" spans="4:10" x14ac:dyDescent="0.25">
      <c r="D87" s="3"/>
      <c r="J87" s="3"/>
    </row>
    <row r="88" spans="4:10" x14ac:dyDescent="0.25">
      <c r="D88" s="3"/>
      <c r="J88" s="3"/>
    </row>
    <row r="89" spans="4:10" x14ac:dyDescent="0.25">
      <c r="D89" s="3"/>
      <c r="J89" s="3"/>
    </row>
    <row r="90" spans="4:10" x14ac:dyDescent="0.25">
      <c r="D90" s="3"/>
      <c r="J90" s="3"/>
    </row>
    <row r="91" spans="4:10" x14ac:dyDescent="0.25">
      <c r="D91" s="3"/>
      <c r="J91" s="3"/>
    </row>
    <row r="92" spans="4:10" x14ac:dyDescent="0.25">
      <c r="D92" s="3"/>
      <c r="J92" s="3"/>
    </row>
    <row r="93" spans="4:10" x14ac:dyDescent="0.25">
      <c r="D93" s="3"/>
      <c r="J93" s="3"/>
    </row>
    <row r="94" spans="4:10" x14ac:dyDescent="0.25">
      <c r="D94" s="3"/>
      <c r="J94" s="3"/>
    </row>
    <row r="95" spans="4:10" x14ac:dyDescent="0.25">
      <c r="D95" s="3"/>
      <c r="J95" s="3"/>
    </row>
    <row r="96" spans="4:10" x14ac:dyDescent="0.25">
      <c r="D96" s="3"/>
      <c r="J96" s="3"/>
    </row>
    <row r="97" spans="4:10" x14ac:dyDescent="0.25">
      <c r="D97" s="3"/>
      <c r="J97" s="3"/>
    </row>
    <row r="98" spans="4:10" x14ac:dyDescent="0.25">
      <c r="D98" s="3"/>
      <c r="J98" s="3"/>
    </row>
    <row r="99" spans="4:10" x14ac:dyDescent="0.25">
      <c r="D99" s="3"/>
      <c r="J99" s="3"/>
    </row>
    <row r="100" spans="4:10" x14ac:dyDescent="0.25">
      <c r="D100" s="3"/>
      <c r="J100" s="3"/>
    </row>
  </sheetData>
  <sortState ref="G5:K100">
    <sortCondition ref="J100"/>
  </sortState>
  <mergeCells count="1">
    <mergeCell ref="A1:K1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0"/>
  <sheetViews>
    <sheetView view="pageLayout" zoomScaleNormal="100" workbookViewId="0">
      <selection activeCell="G16" sqref="G16"/>
    </sheetView>
  </sheetViews>
  <sheetFormatPr defaultRowHeight="15" x14ac:dyDescent="0.25"/>
  <cols>
    <col min="1" max="1" width="11.7109375" customWidth="1"/>
    <col min="2" max="2" width="20.140625" customWidth="1"/>
    <col min="3" max="3" width="12.42578125" customWidth="1"/>
    <col min="4" max="4" width="10.140625" customWidth="1"/>
    <col min="5" max="5" width="6.7109375" customWidth="1"/>
    <col min="7" max="7" width="10.85546875" bestFit="1" customWidth="1"/>
    <col min="8" max="8" width="20.140625" customWidth="1"/>
    <col min="9" max="9" width="11.7109375" customWidth="1"/>
    <col min="10" max="10" width="10.85546875" bestFit="1" customWidth="1"/>
    <col min="11" max="11" width="7.28515625" customWidth="1"/>
  </cols>
  <sheetData>
    <row r="1" spans="1:12" ht="26.25" x14ac:dyDescent="0.4">
      <c r="A1" s="27" t="s">
        <v>301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2" ht="17.25" x14ac:dyDescent="0.3">
      <c r="A3" s="1" t="s">
        <v>12</v>
      </c>
      <c r="G3" s="1" t="s">
        <v>13</v>
      </c>
    </row>
    <row r="4" spans="1:12" ht="15.75" x14ac:dyDescent="0.25">
      <c r="A4" s="18" t="s">
        <v>8</v>
      </c>
      <c r="B4" s="18" t="s">
        <v>9</v>
      </c>
      <c r="C4" s="18" t="s">
        <v>3</v>
      </c>
      <c r="D4" s="18" t="s">
        <v>4</v>
      </c>
      <c r="E4" s="19" t="s">
        <v>10</v>
      </c>
      <c r="F4" s="12"/>
      <c r="G4" s="18" t="s">
        <v>8</v>
      </c>
      <c r="H4" s="18" t="s">
        <v>9</v>
      </c>
      <c r="I4" s="18" t="s">
        <v>3</v>
      </c>
      <c r="J4" s="18" t="s">
        <v>4</v>
      </c>
      <c r="K4" s="19" t="s">
        <v>10</v>
      </c>
      <c r="L4" s="12"/>
    </row>
    <row r="5" spans="1:12" ht="15.75" x14ac:dyDescent="0.25">
      <c r="A5" s="15" t="str">
        <f>IF(C5,LISTINA!A57)</f>
        <v>M32</v>
      </c>
      <c r="B5" s="15" t="str">
        <f>IF(C5,LISTINA!B57)</f>
        <v>Jaromír Fic</v>
      </c>
      <c r="C5" s="15">
        <f>IF(AND(LISTINA!D57&gt;1967,LISTINA!D57&lt;1997),IF(AND(LISTINA!C57="M"),LISTINA!D57))</f>
        <v>1974</v>
      </c>
      <c r="D5" s="20" t="str">
        <f>IF(C5,LISTINA!E57)</f>
        <v>00:16.88</v>
      </c>
      <c r="E5" s="21" t="s">
        <v>285</v>
      </c>
      <c r="F5" s="12"/>
      <c r="G5" s="15" t="str">
        <f>IF(I5,LISTINA!A87)</f>
        <v>M102</v>
      </c>
      <c r="H5" s="15" t="str">
        <f>IF(I5,LISTINA!B87)</f>
        <v>Vendula Kovářová</v>
      </c>
      <c r="I5" s="15">
        <f>IF(AND(LISTINA!D87&gt;1967,LISTINA!D87&lt;1997),IF(AND(LISTINA!C87="Ž"),LISTINA!D87))</f>
        <v>1988</v>
      </c>
      <c r="J5" s="20" t="str">
        <f>IF(I5,LISTINA!E87)</f>
        <v>00:19.09</v>
      </c>
      <c r="K5" s="21" t="s">
        <v>285</v>
      </c>
      <c r="L5" s="12"/>
    </row>
    <row r="6" spans="1:12" ht="15.75" x14ac:dyDescent="0.25">
      <c r="A6" s="15" t="str">
        <f>IF(C6,LISTINA!A30)</f>
        <v>M170</v>
      </c>
      <c r="B6" s="15" t="str">
        <f>IF(C6,LISTINA!B30)</f>
        <v>Marek Vágner</v>
      </c>
      <c r="C6" s="15">
        <f>IF(AND(LISTINA!D30&gt;1967,LISTINA!D30&lt;1997),IF(AND(LISTINA!C30="M"),LISTINA!D30))</f>
        <v>1968</v>
      </c>
      <c r="D6" s="20" t="str">
        <f>IF(C6,LISTINA!E30)</f>
        <v>00:18.00</v>
      </c>
      <c r="E6" s="21" t="s">
        <v>286</v>
      </c>
      <c r="F6" s="12"/>
      <c r="G6" s="15" t="str">
        <f>IF(I6,LISTINA!A27)</f>
        <v>M167</v>
      </c>
      <c r="H6" s="15" t="str">
        <f>IF(I6,LISTINA!B27)</f>
        <v>Martina Mikušová</v>
      </c>
      <c r="I6" s="15">
        <f>IF(AND(LISTINA!D27&gt;1967,LISTINA!D27&lt;1997),IF(AND(LISTINA!C27="Ž"),LISTINA!D27))</f>
        <v>1977</v>
      </c>
      <c r="J6" s="20" t="str">
        <f>IF(I6,LISTINA!E27)</f>
        <v>00:21.29</v>
      </c>
      <c r="K6" s="21" t="s">
        <v>286</v>
      </c>
      <c r="L6" s="12"/>
    </row>
    <row r="7" spans="1:12" ht="15.75" x14ac:dyDescent="0.25">
      <c r="A7" s="15" t="str">
        <f>IF(C7,LISTINA!A32)</f>
        <v>M172</v>
      </c>
      <c r="B7" s="15" t="str">
        <f>IF(C7,LISTINA!B32)</f>
        <v>Jakub Krejčíř</v>
      </c>
      <c r="C7" s="15">
        <f>IF(AND(LISTINA!D32&gt;1967,LISTINA!D32&lt;1997),IF(AND(LISTINA!C32="M"),LISTINA!D32))</f>
        <v>1992</v>
      </c>
      <c r="D7" s="20" t="str">
        <f>IF(C7,LISTINA!E32)</f>
        <v>00:19.06</v>
      </c>
      <c r="E7" s="21" t="s">
        <v>287</v>
      </c>
      <c r="F7" s="12"/>
      <c r="G7" s="15" t="str">
        <f>IF(I7,LISTINA!A23)</f>
        <v>M163</v>
      </c>
      <c r="H7" s="15" t="str">
        <f>IF(I7,LISTINA!B23)</f>
        <v>Andrea Gembalová</v>
      </c>
      <c r="I7" s="15">
        <f>IF(AND(LISTINA!D23&gt;1967,LISTINA!D23&lt;1997),IF(AND(LISTINA!C23="Ž"),LISTINA!D23))</f>
        <v>1979</v>
      </c>
      <c r="J7" s="20" t="str">
        <f>IF(I7,LISTINA!E23)</f>
        <v>00:21.72</v>
      </c>
      <c r="K7" s="21" t="s">
        <v>287</v>
      </c>
      <c r="L7" s="12"/>
    </row>
    <row r="8" spans="1:12" ht="15.75" x14ac:dyDescent="0.25">
      <c r="A8" s="14" t="str">
        <f>IF(C8,LISTINA!A11)</f>
        <v>M15</v>
      </c>
      <c r="B8" s="14" t="str">
        <f>IF(C8,LISTINA!B11)</f>
        <v>Tomáš Cejnek</v>
      </c>
      <c r="C8" s="14">
        <f>IF(AND(LISTINA!D11&gt;1967,LISTINA!D11&lt;1997),IF(AND(LISTINA!C11="M"),LISTINA!D11))</f>
        <v>1976</v>
      </c>
      <c r="D8" s="22" t="str">
        <f>IF(C8,LISTINA!E11)</f>
        <v>00:20.11</v>
      </c>
      <c r="E8" s="25" t="s">
        <v>288</v>
      </c>
      <c r="F8" s="12"/>
      <c r="G8" s="14" t="str">
        <f>IF(I8,LISTINA!A64)</f>
        <v>M41</v>
      </c>
      <c r="H8" s="14" t="str">
        <f>IF(I8,LISTINA!B64)</f>
        <v>Petra Kachlíková</v>
      </c>
      <c r="I8" s="14">
        <f>IF(AND(LISTINA!D64&gt;1967,LISTINA!D64&lt;1997),IF(AND(LISTINA!C64="Ž"),LISTINA!D64))</f>
        <v>1992</v>
      </c>
      <c r="J8" s="22" t="str">
        <f>IF(I8,LISTINA!E64)</f>
        <v>00:21.86</v>
      </c>
      <c r="K8" s="25" t="s">
        <v>288</v>
      </c>
      <c r="L8" s="12"/>
    </row>
    <row r="9" spans="1:12" ht="15.75" x14ac:dyDescent="0.25">
      <c r="A9" s="14" t="str">
        <f>IF(C9,LISTINA!A71)</f>
        <v>M186</v>
      </c>
      <c r="B9" s="14" t="str">
        <f>IF(C9,LISTINA!B71)</f>
        <v>Adam Dokoupil</v>
      </c>
      <c r="C9" s="14">
        <f>IF(AND(LISTINA!D71&gt;1967,LISTINA!D71&lt;1997),IF(AND(LISTINA!C71="M"),LISTINA!D71))</f>
        <v>1991</v>
      </c>
      <c r="D9" s="22" t="str">
        <f>IF(C9,LISTINA!E71)</f>
        <v>00:20.13</v>
      </c>
      <c r="E9" s="25" t="s">
        <v>289</v>
      </c>
      <c r="F9" s="12"/>
      <c r="G9" s="14" t="str">
        <f>IF(I9,LISTINA!A58)</f>
        <v>M33</v>
      </c>
      <c r="H9" s="14" t="str">
        <f>IF(I9,LISTINA!B58)</f>
        <v>Helena Ficová</v>
      </c>
      <c r="I9" s="14">
        <f>IF(AND(LISTINA!D58&gt;1967,LISTINA!D58&lt;1997),IF(AND(LISTINA!C58="Ž"),LISTINA!D58))</f>
        <v>1978</v>
      </c>
      <c r="J9" s="22" t="str">
        <f>IF(I9,LISTINA!E58)</f>
        <v>00:22.09</v>
      </c>
      <c r="K9" s="25" t="s">
        <v>289</v>
      </c>
      <c r="L9" s="12"/>
    </row>
    <row r="10" spans="1:12" ht="15.75" x14ac:dyDescent="0.25">
      <c r="A10" s="14" t="str">
        <f>IF(C10,LISTINA!A20)</f>
        <v>M160</v>
      </c>
      <c r="B10" s="14" t="str">
        <f>IF(C10,LISTINA!B20)</f>
        <v>Martin Seidler</v>
      </c>
      <c r="C10" s="14">
        <f>IF(AND(LISTINA!D20&gt;1967,LISTINA!D20&lt;1997),IF(AND(LISTINA!C20="M"),LISTINA!D20))</f>
        <v>1968</v>
      </c>
      <c r="D10" s="22" t="str">
        <f>IF(C10,LISTINA!E20)</f>
        <v>00:20.29</v>
      </c>
      <c r="E10" s="25" t="s">
        <v>290</v>
      </c>
      <c r="F10" s="12"/>
      <c r="G10" s="14" t="str">
        <f>IF(I10,LISTINA!A47)</f>
        <v>M21</v>
      </c>
      <c r="H10" s="14" t="str">
        <f>IF(I10,LISTINA!B47)</f>
        <v>Katka Hertlová</v>
      </c>
      <c r="I10" s="14">
        <f>IF(AND(LISTINA!D47&gt;1967,LISTINA!D47&lt;1997),IF(AND(LISTINA!C47="Ž"),LISTINA!D47))</f>
        <v>1982</v>
      </c>
      <c r="J10" s="22" t="str">
        <f>IF(I10,LISTINA!E47)</f>
        <v>00:22.57</v>
      </c>
      <c r="K10" s="25" t="s">
        <v>290</v>
      </c>
      <c r="L10" s="12"/>
    </row>
    <row r="11" spans="1:12" ht="15.75" x14ac:dyDescent="0.25">
      <c r="A11" s="14" t="str">
        <f>IF(C11,LISTINA!A80)</f>
        <v>M195</v>
      </c>
      <c r="B11" s="14" t="str">
        <f>IF(C11,LISTINA!B80)</f>
        <v>Eduard Kubířek</v>
      </c>
      <c r="C11" s="14">
        <f>IF(AND(LISTINA!D80&gt;1967,LISTINA!D80&lt;1997),IF(AND(LISTINA!C80="M"),LISTINA!D80))</f>
        <v>1974</v>
      </c>
      <c r="D11" s="22" t="str">
        <f>IF(C11,LISTINA!E80)</f>
        <v>00:20.93</v>
      </c>
      <c r="E11" s="25" t="s">
        <v>291</v>
      </c>
      <c r="F11" s="12"/>
      <c r="G11" s="14" t="str">
        <f>IF(I11,LISTINA!A70)</f>
        <v>M185</v>
      </c>
      <c r="H11" s="14" t="str">
        <f>IF(I11,LISTINA!B70)</f>
        <v>Tereza Hadačová</v>
      </c>
      <c r="I11" s="14">
        <f>IF(AND(LISTINA!D70&gt;1967,LISTINA!D70&lt;1997),IF(AND(LISTINA!C70="Ž"),LISTINA!D70))</f>
        <v>1985</v>
      </c>
      <c r="J11" s="22" t="str">
        <f>IF(I11,LISTINA!E70)</f>
        <v>00:23.16</v>
      </c>
      <c r="K11" s="25" t="s">
        <v>291</v>
      </c>
      <c r="L11" s="12"/>
    </row>
    <row r="12" spans="1:12" ht="15.75" x14ac:dyDescent="0.25">
      <c r="A12" s="14" t="str">
        <f>IF(C12,LISTINA!A4)</f>
        <v>M4</v>
      </c>
      <c r="B12" s="14" t="str">
        <f>IF(C12,LISTINA!B4)</f>
        <v>Patrik Krečmer</v>
      </c>
      <c r="C12" s="14">
        <f>IF(AND(LISTINA!D4&gt;1967,LISTINA!D4&lt;1997),IF(AND(LISTINA!C4="M"),LISTINA!D4))</f>
        <v>1972</v>
      </c>
      <c r="D12" s="22" t="str">
        <f>IF(C12,LISTINA!E4)</f>
        <v>00:21.30</v>
      </c>
      <c r="E12" s="25" t="s">
        <v>292</v>
      </c>
      <c r="F12" s="12"/>
      <c r="G12" s="14" t="str">
        <f>IF(I12,LISTINA!A21)</f>
        <v>M161</v>
      </c>
      <c r="H12" s="14" t="str">
        <f>IF(I12,LISTINA!B21)</f>
        <v>Pavla Seidlerová</v>
      </c>
      <c r="I12" s="14">
        <f>IF(AND(LISTINA!D21&gt;1967,LISTINA!D21&lt;1997),IF(AND(LISTINA!C21="Ž"),LISTINA!D21))</f>
        <v>1969</v>
      </c>
      <c r="J12" s="22" t="str">
        <f>IF(I12,LISTINA!E21)</f>
        <v>00:23.22</v>
      </c>
      <c r="K12" s="25" t="s">
        <v>292</v>
      </c>
      <c r="L12" s="12"/>
    </row>
    <row r="13" spans="1:12" ht="15.75" x14ac:dyDescent="0.25">
      <c r="A13" s="14" t="str">
        <f>IF(C13,LISTINA!A76)</f>
        <v>M191</v>
      </c>
      <c r="B13" s="14" t="str">
        <f>IF(C13,LISTINA!B76)</f>
        <v>Marek Lukačovič</v>
      </c>
      <c r="C13" s="14">
        <f>IF(AND(LISTINA!D76&gt;1967,LISTINA!D76&lt;1997),IF(AND(LISTINA!C76="M"),LISTINA!D76))</f>
        <v>1972</v>
      </c>
      <c r="D13" s="22" t="str">
        <f>IF(C13,LISTINA!E76)</f>
        <v>00:21.45</v>
      </c>
      <c r="E13" s="25" t="s">
        <v>293</v>
      </c>
      <c r="F13" s="12"/>
      <c r="G13" s="14" t="str">
        <f>IF(I13,LISTINA!A36)</f>
        <v>M176</v>
      </c>
      <c r="H13" s="14" t="str">
        <f>IF(I13,LISTINA!B36)</f>
        <v>Petra Dusilová</v>
      </c>
      <c r="I13" s="14">
        <f>IF(AND(LISTINA!D36&gt;1967,LISTINA!D36&lt;1997),IF(AND(LISTINA!C36="Ž"),LISTINA!D36))</f>
        <v>1978</v>
      </c>
      <c r="J13" s="22" t="str">
        <f>IF(I13,LISTINA!E36)</f>
        <v>00:23.86</v>
      </c>
      <c r="K13" s="25" t="s">
        <v>293</v>
      </c>
      <c r="L13" s="12"/>
    </row>
    <row r="14" spans="1:12" ht="15.75" x14ac:dyDescent="0.25">
      <c r="A14" s="14" t="str">
        <f>IF(C14,LISTINA!A45)</f>
        <v>M19</v>
      </c>
      <c r="B14" s="14" t="str">
        <f>IF(C14,LISTINA!B45)</f>
        <v>Hynek Váňa</v>
      </c>
      <c r="C14" s="14">
        <f>IF(AND(LISTINA!D45&gt;1967,LISTINA!D45&lt;1997),IF(AND(LISTINA!C45="M"),LISTINA!D45))</f>
        <v>1979</v>
      </c>
      <c r="D14" s="22" t="str">
        <f>IF(C14,LISTINA!E45)</f>
        <v>00:21.97</v>
      </c>
      <c r="E14" s="25" t="s">
        <v>294</v>
      </c>
      <c r="F14" s="12"/>
      <c r="G14" s="14" t="str">
        <f>IF(I14,LISTINA!A24)</f>
        <v>M164</v>
      </c>
      <c r="H14" s="14" t="str">
        <f>IF(I14,LISTINA!B24)</f>
        <v>Lenka Fajfrová</v>
      </c>
      <c r="I14" s="14">
        <f>IF(AND(LISTINA!D24&gt;1967,LISTINA!D24&lt;1997),IF(AND(LISTINA!C24="Ž"),LISTINA!D24))</f>
        <v>1989</v>
      </c>
      <c r="J14" s="22" t="str">
        <f>IF(I14,LISTINA!E24)</f>
        <v>00:23.88</v>
      </c>
      <c r="K14" s="25" t="s">
        <v>294</v>
      </c>
      <c r="L14" s="12"/>
    </row>
    <row r="15" spans="1:12" ht="15.75" x14ac:dyDescent="0.25">
      <c r="A15" s="14" t="str">
        <f>IF(C15,LISTINA!A67)</f>
        <v>M182</v>
      </c>
      <c r="B15" s="14" t="str">
        <f>IF(C15,LISTINA!B67)</f>
        <v>Libor Jiskra</v>
      </c>
      <c r="C15" s="14">
        <f>IF(AND(LISTINA!D67&gt;1967,LISTINA!D67&lt;1997),IF(AND(LISTINA!C67="M"),LISTINA!D67))</f>
        <v>1978</v>
      </c>
      <c r="D15" s="22" t="str">
        <f>IF(C15,LISTINA!E67)</f>
        <v>00:22.00</v>
      </c>
      <c r="E15" s="25" t="s">
        <v>295</v>
      </c>
      <c r="F15" s="12"/>
      <c r="G15" s="14" t="str">
        <f>IF(I15,LISTINA!A92)</f>
        <v>M107</v>
      </c>
      <c r="H15" s="14" t="str">
        <f>IF(I15,LISTINA!B92)</f>
        <v>Pavlína Veselá</v>
      </c>
      <c r="I15" s="14">
        <f>IF(AND(LISTINA!D92&gt;1967,LISTINA!D92&lt;1997),IF(AND(LISTINA!C92="Ž"),LISTINA!D92))</f>
        <v>1979</v>
      </c>
      <c r="J15" s="22" t="str">
        <f>IF(I15,LISTINA!E92)</f>
        <v>00:24.29</v>
      </c>
      <c r="K15" s="25" t="s">
        <v>295</v>
      </c>
      <c r="L15" s="12"/>
    </row>
    <row r="16" spans="1:12" ht="15.75" x14ac:dyDescent="0.25">
      <c r="A16" s="14" t="str">
        <f>IF(C16,LISTINA!A63)</f>
        <v>M40</v>
      </c>
      <c r="B16" s="14" t="str">
        <f>IF(C16,LISTINA!B63)</f>
        <v>Tomáš Selinger</v>
      </c>
      <c r="C16" s="14">
        <f>IF(AND(LISTINA!D63&gt;1967,LISTINA!D63&lt;1997),IF(AND(LISTINA!C63="M"),LISTINA!D63))</f>
        <v>1991</v>
      </c>
      <c r="D16" s="22" t="str">
        <f>IF(C16,LISTINA!E63)</f>
        <v>00:22.08</v>
      </c>
      <c r="E16" s="25" t="s">
        <v>296</v>
      </c>
      <c r="F16" s="12"/>
      <c r="G16" s="14" t="str">
        <f>IF(I16,LISTINA!A31)</f>
        <v>M171</v>
      </c>
      <c r="H16" s="14" t="str">
        <f>IF(I16,LISTINA!B31)</f>
        <v>Renata Žídková</v>
      </c>
      <c r="I16" s="14">
        <f>IF(AND(LISTINA!D31&gt;1967,LISTINA!D31&lt;1997),IF(AND(LISTINA!C31="Ž"),LISTINA!D31))</f>
        <v>1974</v>
      </c>
      <c r="J16" s="22" t="str">
        <f>IF(I16,LISTINA!E31)</f>
        <v>00:25.64</v>
      </c>
      <c r="K16" s="25" t="s">
        <v>296</v>
      </c>
      <c r="L16" s="12"/>
    </row>
    <row r="17" spans="1:12" ht="15.75" x14ac:dyDescent="0.25">
      <c r="A17" s="14" t="str">
        <f>IF(C17,LISTINA!A33)</f>
        <v>M173</v>
      </c>
      <c r="B17" s="14" t="str">
        <f>IF(C17,LISTINA!B33)</f>
        <v>Tomáš Dočkal</v>
      </c>
      <c r="C17" s="14">
        <f>IF(AND(LISTINA!D33&gt;1967,LISTINA!D33&lt;1997),IF(AND(LISTINA!C33="M"),LISTINA!D33))</f>
        <v>1973</v>
      </c>
      <c r="D17" s="22" t="str">
        <f>IF(C17,LISTINA!E33)</f>
        <v>00:22.30</v>
      </c>
      <c r="E17" s="25" t="s">
        <v>303</v>
      </c>
      <c r="F17" s="12"/>
      <c r="G17" s="14" t="str">
        <f>IF(I17,LISTINA!A91)</f>
        <v>M106</v>
      </c>
      <c r="H17" s="14" t="str">
        <f>IF(I17,LISTINA!B91)</f>
        <v>Marcela Smékalová</v>
      </c>
      <c r="I17" s="14">
        <f>IF(AND(LISTINA!D91&gt;1967,LISTINA!D91&lt;1997),IF(AND(LISTINA!C91="Ž"),LISTINA!D91))</f>
        <v>1977</v>
      </c>
      <c r="J17" s="22" t="str">
        <f>IF(I17,LISTINA!E91)</f>
        <v>00:26.27</v>
      </c>
      <c r="K17" s="25" t="s">
        <v>303</v>
      </c>
      <c r="L17" s="12"/>
    </row>
    <row r="18" spans="1:12" ht="15.75" x14ac:dyDescent="0.25">
      <c r="A18" s="14" t="str">
        <f>IF(C18,LISTINA!A86)</f>
        <v>M151</v>
      </c>
      <c r="B18" s="14" t="str">
        <f>IF(C18,LISTINA!B86)</f>
        <v>Petr Dusil</v>
      </c>
      <c r="C18" s="14">
        <f>IF(AND(LISTINA!D86&gt;1967,LISTINA!D86&lt;1997),IF(AND(LISTINA!C86="M"),LISTINA!D86))</f>
        <v>1978</v>
      </c>
      <c r="D18" s="22" t="str">
        <f>IF(C18,LISTINA!E86)</f>
        <v>00:22.45</v>
      </c>
      <c r="E18" s="25" t="s">
        <v>304</v>
      </c>
      <c r="F18" s="12"/>
      <c r="G18" s="14" t="str">
        <f>IF(I18,LISTINA!A73)</f>
        <v>M188</v>
      </c>
      <c r="H18" s="14" t="str">
        <f>IF(I18,LISTINA!B73)</f>
        <v>Hana Krátká</v>
      </c>
      <c r="I18" s="14">
        <f>IF(AND(LISTINA!D73&gt;1967,LISTINA!D73&lt;1997),IF(AND(LISTINA!C73="Ž"),LISTINA!D73))</f>
        <v>1974</v>
      </c>
      <c r="J18" s="22" t="str">
        <f>IF(I18,LISTINA!E73)</f>
        <v>00:26.37</v>
      </c>
      <c r="K18" s="25" t="s">
        <v>304</v>
      </c>
      <c r="L18" s="12"/>
    </row>
    <row r="19" spans="1:12" ht="15.75" x14ac:dyDescent="0.25">
      <c r="A19" s="14" t="str">
        <f>IF(C19,LISTINA!A85)</f>
        <v>M200</v>
      </c>
      <c r="B19" s="14" t="str">
        <f>IF(C19,LISTINA!B85)</f>
        <v>Radek Večeřa</v>
      </c>
      <c r="C19" s="14">
        <f>IF(AND(LISTINA!D85&gt;1967,LISTINA!D85&lt;1997),IF(AND(LISTINA!C85="M"),LISTINA!D85))</f>
        <v>1978</v>
      </c>
      <c r="D19" s="22" t="str">
        <f>IF(C19,LISTINA!E85)</f>
        <v>00:23.54</v>
      </c>
      <c r="E19" s="25" t="s">
        <v>305</v>
      </c>
      <c r="F19" s="12"/>
      <c r="G19" s="14" t="str">
        <f>IF(I19,LISTINA!A54)</f>
        <v>M29</v>
      </c>
      <c r="H19" s="14" t="str">
        <f>IF(I19,LISTINA!B54)</f>
        <v>Hana Jílková</v>
      </c>
      <c r="I19" s="14">
        <f>IF(AND(LISTINA!D54&gt;1967,LISTINA!D54&lt;1997),IF(AND(LISTINA!C54="Ž"),LISTINA!D54))</f>
        <v>1980</v>
      </c>
      <c r="J19" s="22" t="str">
        <f>IF(I19,LISTINA!E54)</f>
        <v>00:26.60</v>
      </c>
      <c r="K19" s="25" t="s">
        <v>305</v>
      </c>
      <c r="L19" s="12"/>
    </row>
    <row r="20" spans="1:12" ht="15.75" x14ac:dyDescent="0.25">
      <c r="A20" s="14" t="str">
        <f>IF(C20,LISTINA!A53)</f>
        <v>M28</v>
      </c>
      <c r="B20" s="14" t="str">
        <f>IF(C20,LISTINA!B53)</f>
        <v>Karel Jílek</v>
      </c>
      <c r="C20" s="14">
        <f>IF(AND(LISTINA!D53&gt;1967,LISTINA!D53&lt;1997),IF(AND(LISTINA!C53="M"),LISTINA!D53))</f>
        <v>1969</v>
      </c>
      <c r="D20" s="22" t="str">
        <f>IF(C20,LISTINA!E53)</f>
        <v>00:23.69</v>
      </c>
      <c r="E20" s="25" t="s">
        <v>306</v>
      </c>
      <c r="F20" s="12"/>
      <c r="G20" s="14" t="str">
        <f>IF(I20,LISTINA!A93)</f>
        <v>M108</v>
      </c>
      <c r="H20" s="14" t="str">
        <f>IF(I20,LISTINA!B93)</f>
        <v>Kateřina Hubálková</v>
      </c>
      <c r="I20" s="14">
        <f>IF(AND(LISTINA!D93&gt;1967,LISTINA!D93&lt;1997),IF(AND(LISTINA!C93="Ž"),LISTINA!D93))</f>
        <v>1976</v>
      </c>
      <c r="J20" s="22" t="str">
        <f>IF(I20,LISTINA!E93)</f>
        <v>00:29.57</v>
      </c>
      <c r="K20" s="25" t="s">
        <v>306</v>
      </c>
      <c r="L20" s="12"/>
    </row>
    <row r="21" spans="1:12" ht="15.75" x14ac:dyDescent="0.25">
      <c r="A21" s="14" t="str">
        <f>IF(C21,LISTINA!A50)</f>
        <v>M25</v>
      </c>
      <c r="B21" s="14" t="str">
        <f>IF(C21,LISTINA!B50)</f>
        <v>Jiří Plaček</v>
      </c>
      <c r="C21" s="14">
        <f>IF(AND(LISTINA!D50&gt;1967,LISTINA!D50&lt;1997),IF(AND(LISTINA!C50="M"),LISTINA!D50))</f>
        <v>1983</v>
      </c>
      <c r="D21" s="22" t="str">
        <f>IF(C21,LISTINA!E50)</f>
        <v>00:24.05</v>
      </c>
      <c r="E21" s="25" t="s">
        <v>307</v>
      </c>
      <c r="F21" s="12"/>
      <c r="G21" s="14" t="str">
        <f>IF(I21,LISTINA!A83)</f>
        <v>M198</v>
      </c>
      <c r="H21" s="14" t="str">
        <f>IF(I21,LISTINA!B83)</f>
        <v>Martina Vjačková</v>
      </c>
      <c r="I21" s="14">
        <f>IF(AND(LISTINA!D83&gt;1967,LISTINA!D83&lt;1997),IF(AND(LISTINA!C83="Ž"),LISTINA!D83))</f>
        <v>1978</v>
      </c>
      <c r="J21" s="22" t="str">
        <f>IF(I21,LISTINA!E83)</f>
        <v>00:31.23</v>
      </c>
      <c r="K21" s="25" t="s">
        <v>307</v>
      </c>
      <c r="L21" s="12"/>
    </row>
    <row r="22" spans="1:12" ht="15.75" x14ac:dyDescent="0.25">
      <c r="A22" s="14" t="str">
        <f>IF(C22,LISTINA!A81)</f>
        <v>M196</v>
      </c>
      <c r="B22" s="14" t="str">
        <f>IF(C22,LISTINA!B81)</f>
        <v>David Vjačka</v>
      </c>
      <c r="C22" s="14">
        <f>IF(AND(LISTINA!D81&gt;1967,LISTINA!D81&lt;1997),IF(AND(LISTINA!C81="M"),LISTINA!D81))</f>
        <v>1976</v>
      </c>
      <c r="D22" s="22" t="str">
        <f>IF(C22,LISTINA!E81)</f>
        <v>00:24.62</v>
      </c>
      <c r="E22" s="25" t="s">
        <v>308</v>
      </c>
      <c r="F22" s="12"/>
      <c r="G22" s="14" t="str">
        <f>IF(I22,LISTINA!A60)</f>
        <v>M36</v>
      </c>
      <c r="H22" s="14" t="str">
        <f>IF(I22,LISTINA!B60)</f>
        <v>Petra Nečasová</v>
      </c>
      <c r="I22" s="14">
        <f>IF(AND(LISTINA!D60&gt;1967,LISTINA!D60&lt;1997),IF(AND(LISTINA!C60="Ž"),LISTINA!D60))</f>
        <v>1975</v>
      </c>
      <c r="J22" s="22" t="str">
        <f>IF(I22,LISTINA!E60)</f>
        <v>DNS</v>
      </c>
      <c r="K22" s="25" t="s">
        <v>308</v>
      </c>
      <c r="L22" s="12"/>
    </row>
    <row r="23" spans="1:12" ht="15.75" x14ac:dyDescent="0.25">
      <c r="A23" s="14" t="str">
        <f>IF(C23,LISTINA!A72)</f>
        <v>M187</v>
      </c>
      <c r="B23" s="14" t="str">
        <f>IF(C23,LISTINA!B72)</f>
        <v>Jiří Krátký</v>
      </c>
      <c r="C23" s="14">
        <f>IF(AND(LISTINA!D72&gt;1967,LISTINA!D72&lt;1997),IF(AND(LISTINA!C72="M"),LISTINA!D72))</f>
        <v>1969</v>
      </c>
      <c r="D23" s="22" t="str">
        <f>IF(C23,LISTINA!E72)</f>
        <v>00:24.74</v>
      </c>
      <c r="E23" s="25" t="s">
        <v>309</v>
      </c>
      <c r="F23" s="12"/>
      <c r="G23" s="12"/>
      <c r="H23" s="12"/>
      <c r="I23" s="12"/>
      <c r="J23" s="13"/>
      <c r="K23" s="12"/>
      <c r="L23" s="12"/>
    </row>
    <row r="24" spans="1:12" ht="15.75" x14ac:dyDescent="0.25">
      <c r="A24" s="14" t="str">
        <f>IF(C24,LISTINA!A46)</f>
        <v>M20</v>
      </c>
      <c r="B24" s="14" t="str">
        <f>IF(C24,LISTINA!B46)</f>
        <v>Dušan Sněhota</v>
      </c>
      <c r="C24" s="14">
        <f>IF(AND(LISTINA!D46&gt;1967,LISTINA!D46&lt;1997),IF(AND(LISTINA!C46="M"),LISTINA!D46))</f>
        <v>1982</v>
      </c>
      <c r="D24" s="22" t="str">
        <f>IF(C24,LISTINA!E46)</f>
        <v>00:28.09</v>
      </c>
      <c r="E24" s="25" t="s">
        <v>310</v>
      </c>
      <c r="F24" s="12"/>
      <c r="G24" s="12"/>
      <c r="H24" s="12"/>
      <c r="I24" s="12"/>
      <c r="J24" s="13"/>
      <c r="K24" s="12"/>
      <c r="L24" s="12"/>
    </row>
    <row r="25" spans="1:12" ht="15.75" x14ac:dyDescent="0.25">
      <c r="A25" s="14" t="str">
        <f>IF(C25,LISTINA!A61)</f>
        <v>M37</v>
      </c>
      <c r="B25" s="14" t="str">
        <f>IF(C25,LISTINA!B61)</f>
        <v>Pavel Nečas</v>
      </c>
      <c r="C25" s="14">
        <f>IF(AND(LISTINA!D61&gt;1967,LISTINA!D61&lt;1997),IF(AND(LISTINA!C61="M"),LISTINA!D61))</f>
        <v>1970</v>
      </c>
      <c r="D25" s="22" t="str">
        <f>IF(C25,LISTINA!E61)</f>
        <v>DNS</v>
      </c>
      <c r="E25" s="23"/>
      <c r="F25" s="12"/>
      <c r="G25" s="12"/>
      <c r="H25" s="12"/>
      <c r="I25" s="12"/>
      <c r="J25" s="13"/>
      <c r="K25" s="12"/>
      <c r="L25" s="12"/>
    </row>
    <row r="26" spans="1:12" x14ac:dyDescent="0.25">
      <c r="A26" s="12"/>
      <c r="B26" s="12"/>
      <c r="C26" s="12"/>
      <c r="D26" s="13"/>
      <c r="E26" s="12"/>
      <c r="F26" s="12"/>
      <c r="G26" s="12"/>
      <c r="H26" s="12"/>
      <c r="I26" s="12"/>
      <c r="J26" s="13"/>
      <c r="K26" s="12"/>
      <c r="L26" s="12"/>
    </row>
    <row r="27" spans="1:12" x14ac:dyDescent="0.25">
      <c r="A27" s="12"/>
      <c r="B27" s="12"/>
      <c r="C27" s="12"/>
      <c r="D27" s="13"/>
      <c r="E27" s="12"/>
      <c r="F27" s="12"/>
      <c r="G27" s="12"/>
      <c r="H27" s="12"/>
      <c r="I27" s="12"/>
      <c r="J27" s="13"/>
      <c r="K27" s="12"/>
      <c r="L27" s="12"/>
    </row>
    <row r="28" spans="1:12" x14ac:dyDescent="0.25">
      <c r="A28" s="12"/>
      <c r="B28" s="12"/>
      <c r="C28" s="12"/>
      <c r="D28" s="13"/>
      <c r="E28" s="12"/>
      <c r="F28" s="12"/>
      <c r="G28" s="12"/>
      <c r="H28" s="12"/>
      <c r="I28" s="12"/>
      <c r="J28" s="13"/>
      <c r="K28" s="12"/>
      <c r="L28" s="12"/>
    </row>
    <row r="29" spans="1:12" x14ac:dyDescent="0.25">
      <c r="A29" s="12"/>
      <c r="B29" s="12"/>
      <c r="C29" s="12"/>
      <c r="D29" s="13"/>
      <c r="E29" s="12"/>
      <c r="F29" s="12"/>
      <c r="G29" s="12"/>
      <c r="H29" s="12"/>
      <c r="I29" s="12"/>
      <c r="J29" s="13"/>
      <c r="K29" s="12"/>
      <c r="L29" s="12"/>
    </row>
    <row r="30" spans="1:12" x14ac:dyDescent="0.25">
      <c r="A30" s="12"/>
      <c r="B30" s="12"/>
      <c r="C30" s="12"/>
      <c r="D30" s="13"/>
      <c r="E30" s="12"/>
      <c r="F30" s="12"/>
      <c r="G30" s="12"/>
      <c r="H30" s="12"/>
      <c r="I30" s="12"/>
      <c r="J30" s="13"/>
      <c r="K30" s="12"/>
      <c r="L30" s="12"/>
    </row>
    <row r="31" spans="1:12" x14ac:dyDescent="0.25">
      <c r="D31" s="3"/>
      <c r="J31" s="3"/>
    </row>
    <row r="32" spans="1:12" x14ac:dyDescent="0.25">
      <c r="D32" s="3"/>
      <c r="J32" s="3"/>
    </row>
    <row r="33" spans="4:10" x14ac:dyDescent="0.25">
      <c r="D33" s="3"/>
      <c r="J33" s="3"/>
    </row>
    <row r="34" spans="4:10" x14ac:dyDescent="0.25">
      <c r="D34" s="3"/>
      <c r="J34" s="3"/>
    </row>
    <row r="35" spans="4:10" x14ac:dyDescent="0.25">
      <c r="D35" s="3"/>
      <c r="J35" s="3"/>
    </row>
    <row r="36" spans="4:10" x14ac:dyDescent="0.25">
      <c r="D36" s="3"/>
      <c r="J36" s="3"/>
    </row>
    <row r="37" spans="4:10" x14ac:dyDescent="0.25">
      <c r="D37" s="3"/>
      <c r="J37" s="3"/>
    </row>
    <row r="38" spans="4:10" x14ac:dyDescent="0.25">
      <c r="D38" s="3"/>
      <c r="J38" s="3"/>
    </row>
    <row r="39" spans="4:10" x14ac:dyDescent="0.25">
      <c r="D39" s="3"/>
      <c r="J39" s="3"/>
    </row>
    <row r="40" spans="4:10" x14ac:dyDescent="0.25">
      <c r="D40" s="3"/>
      <c r="J40" s="3"/>
    </row>
    <row r="41" spans="4:10" x14ac:dyDescent="0.25">
      <c r="D41" s="3"/>
      <c r="J41" s="3"/>
    </row>
    <row r="42" spans="4:10" x14ac:dyDescent="0.25">
      <c r="D42" s="3"/>
      <c r="J42" s="3"/>
    </row>
    <row r="43" spans="4:10" x14ac:dyDescent="0.25">
      <c r="D43" s="3"/>
      <c r="J43" s="3"/>
    </row>
    <row r="44" spans="4:10" x14ac:dyDescent="0.25">
      <c r="D44" s="3"/>
      <c r="J44" s="3"/>
    </row>
    <row r="45" spans="4:10" x14ac:dyDescent="0.25">
      <c r="D45" s="3"/>
      <c r="J45" s="3"/>
    </row>
    <row r="46" spans="4:10" x14ac:dyDescent="0.25">
      <c r="D46" s="3"/>
      <c r="J46" s="3"/>
    </row>
    <row r="47" spans="4:10" x14ac:dyDescent="0.25">
      <c r="D47" s="3"/>
      <c r="J47" s="3"/>
    </row>
    <row r="48" spans="4:10" x14ac:dyDescent="0.25">
      <c r="D48" s="3"/>
      <c r="J48" s="3"/>
    </row>
    <row r="49" spans="4:10" x14ac:dyDescent="0.25">
      <c r="D49" s="3"/>
      <c r="J49" s="3"/>
    </row>
    <row r="50" spans="4:10" x14ac:dyDescent="0.25">
      <c r="D50" s="3"/>
      <c r="J50" s="3"/>
    </row>
    <row r="51" spans="4:10" x14ac:dyDescent="0.25">
      <c r="D51" s="3"/>
      <c r="J51" s="3"/>
    </row>
    <row r="52" spans="4:10" x14ac:dyDescent="0.25">
      <c r="D52" s="3"/>
      <c r="J52" s="3"/>
    </row>
    <row r="53" spans="4:10" x14ac:dyDescent="0.25">
      <c r="D53" s="3"/>
      <c r="J53" s="3"/>
    </row>
    <row r="54" spans="4:10" x14ac:dyDescent="0.25">
      <c r="D54" s="3"/>
      <c r="J54" s="3"/>
    </row>
    <row r="55" spans="4:10" x14ac:dyDescent="0.25">
      <c r="D55" s="3"/>
      <c r="J55" s="3"/>
    </row>
    <row r="56" spans="4:10" x14ac:dyDescent="0.25">
      <c r="D56" s="3"/>
      <c r="J56" s="3"/>
    </row>
    <row r="57" spans="4:10" x14ac:dyDescent="0.25">
      <c r="D57" s="3"/>
      <c r="J57" s="3"/>
    </row>
    <row r="58" spans="4:10" x14ac:dyDescent="0.25">
      <c r="D58" s="3"/>
      <c r="J58" s="3"/>
    </row>
    <row r="59" spans="4:10" x14ac:dyDescent="0.25">
      <c r="D59" s="3"/>
      <c r="J59" s="3"/>
    </row>
    <row r="60" spans="4:10" x14ac:dyDescent="0.25">
      <c r="D60" s="3"/>
      <c r="J60" s="3"/>
    </row>
    <row r="61" spans="4:10" x14ac:dyDescent="0.25">
      <c r="D61" s="3"/>
      <c r="J61" s="3"/>
    </row>
    <row r="62" spans="4:10" x14ac:dyDescent="0.25">
      <c r="D62" s="3"/>
      <c r="J62" s="3"/>
    </row>
    <row r="63" spans="4:10" x14ac:dyDescent="0.25">
      <c r="D63" s="3"/>
      <c r="J63" s="3"/>
    </row>
    <row r="64" spans="4:10" x14ac:dyDescent="0.25">
      <c r="D64" s="3"/>
      <c r="J64" s="3"/>
    </row>
    <row r="65" spans="4:10" x14ac:dyDescent="0.25">
      <c r="D65" s="3"/>
      <c r="J65" s="3"/>
    </row>
    <row r="66" spans="4:10" x14ac:dyDescent="0.25">
      <c r="D66" s="3"/>
      <c r="J66" s="3"/>
    </row>
    <row r="67" spans="4:10" x14ac:dyDescent="0.25">
      <c r="D67" s="3"/>
      <c r="J67" s="3"/>
    </row>
    <row r="68" spans="4:10" x14ac:dyDescent="0.25">
      <c r="D68" s="3"/>
      <c r="J68" s="3"/>
    </row>
    <row r="69" spans="4:10" x14ac:dyDescent="0.25">
      <c r="D69" s="3"/>
      <c r="J69" s="3"/>
    </row>
    <row r="70" spans="4:10" x14ac:dyDescent="0.25">
      <c r="D70" s="3"/>
      <c r="J70" s="3"/>
    </row>
    <row r="71" spans="4:10" x14ac:dyDescent="0.25">
      <c r="D71" s="3"/>
      <c r="J71" s="3"/>
    </row>
    <row r="72" spans="4:10" x14ac:dyDescent="0.25">
      <c r="D72" s="3"/>
      <c r="J72" s="3"/>
    </row>
    <row r="73" spans="4:10" x14ac:dyDescent="0.25">
      <c r="D73" s="3"/>
      <c r="J73" s="3"/>
    </row>
    <row r="74" spans="4:10" x14ac:dyDescent="0.25">
      <c r="D74" s="3"/>
      <c r="J74" s="3"/>
    </row>
    <row r="75" spans="4:10" x14ac:dyDescent="0.25">
      <c r="D75" s="3"/>
      <c r="J75" s="3"/>
    </row>
    <row r="76" spans="4:10" x14ac:dyDescent="0.25">
      <c r="D76" s="3"/>
      <c r="J76" s="3"/>
    </row>
    <row r="77" spans="4:10" x14ac:dyDescent="0.25">
      <c r="D77" s="3"/>
      <c r="J77" s="3"/>
    </row>
    <row r="78" spans="4:10" x14ac:dyDescent="0.25">
      <c r="D78" s="3"/>
      <c r="J78" s="3"/>
    </row>
    <row r="79" spans="4:10" x14ac:dyDescent="0.25">
      <c r="D79" s="3"/>
      <c r="J79" s="3"/>
    </row>
    <row r="80" spans="4:10" x14ac:dyDescent="0.25">
      <c r="D80" s="3"/>
      <c r="J80" s="3"/>
    </row>
    <row r="81" spans="4:10" x14ac:dyDescent="0.25">
      <c r="D81" s="3"/>
      <c r="J81" s="3"/>
    </row>
    <row r="82" spans="4:10" x14ac:dyDescent="0.25">
      <c r="D82" s="3"/>
      <c r="J82" s="3"/>
    </row>
    <row r="83" spans="4:10" x14ac:dyDescent="0.25">
      <c r="D83" s="3"/>
      <c r="J83" s="3"/>
    </row>
    <row r="84" spans="4:10" x14ac:dyDescent="0.25">
      <c r="D84" s="3"/>
      <c r="J84" s="3"/>
    </row>
    <row r="85" spans="4:10" x14ac:dyDescent="0.25">
      <c r="D85" s="3"/>
      <c r="J85" s="3"/>
    </row>
    <row r="86" spans="4:10" x14ac:dyDescent="0.25">
      <c r="D86" s="3"/>
      <c r="J86" s="3"/>
    </row>
    <row r="87" spans="4:10" x14ac:dyDescent="0.25">
      <c r="D87" s="3"/>
      <c r="J87" s="3"/>
    </row>
    <row r="88" spans="4:10" x14ac:dyDescent="0.25">
      <c r="D88" s="3"/>
      <c r="J88" s="3"/>
    </row>
    <row r="89" spans="4:10" x14ac:dyDescent="0.25">
      <c r="D89" s="3"/>
      <c r="J89" s="3"/>
    </row>
    <row r="90" spans="4:10" x14ac:dyDescent="0.25">
      <c r="D90" s="3"/>
      <c r="J90" s="3"/>
    </row>
    <row r="91" spans="4:10" x14ac:dyDescent="0.25">
      <c r="D91" s="3"/>
      <c r="J91" s="3"/>
    </row>
    <row r="92" spans="4:10" x14ac:dyDescent="0.25">
      <c r="D92" s="3"/>
      <c r="J92" s="3"/>
    </row>
    <row r="93" spans="4:10" x14ac:dyDescent="0.25">
      <c r="D93" s="3"/>
      <c r="J93" s="3"/>
    </row>
    <row r="94" spans="4:10" x14ac:dyDescent="0.25">
      <c r="D94" s="3"/>
      <c r="J94" s="3"/>
    </row>
    <row r="95" spans="4:10" x14ac:dyDescent="0.25">
      <c r="D95" s="3"/>
      <c r="J95" s="3"/>
    </row>
    <row r="96" spans="4:10" x14ac:dyDescent="0.25">
      <c r="D96" s="3"/>
      <c r="J96" s="3"/>
    </row>
    <row r="97" spans="4:10" x14ac:dyDescent="0.25">
      <c r="D97" s="3"/>
      <c r="J97" s="3"/>
    </row>
    <row r="98" spans="4:10" x14ac:dyDescent="0.25">
      <c r="D98" s="3"/>
      <c r="J98" s="3"/>
    </row>
    <row r="99" spans="4:10" x14ac:dyDescent="0.25">
      <c r="D99" s="3"/>
      <c r="J99" s="3"/>
    </row>
    <row r="100" spans="4:10" x14ac:dyDescent="0.25">
      <c r="D100" s="3"/>
      <c r="J100" s="3"/>
    </row>
  </sheetData>
  <sortState ref="G5:K100">
    <sortCondition ref="J5"/>
  </sortState>
  <mergeCells count="1">
    <mergeCell ref="A1:K1"/>
  </mergeCell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0"/>
  <sheetViews>
    <sheetView view="pageLayout" zoomScaleNormal="100" workbookViewId="0">
      <selection activeCell="G4" activeCellId="2" sqref="D4:E5 A4:C4 G4:K4"/>
    </sheetView>
  </sheetViews>
  <sheetFormatPr defaultRowHeight="15" x14ac:dyDescent="0.25"/>
  <cols>
    <col min="1" max="1" width="10.7109375" customWidth="1"/>
    <col min="2" max="2" width="13.85546875" customWidth="1"/>
    <col min="3" max="3" width="13.42578125" customWidth="1"/>
    <col min="4" max="4" width="10.85546875" bestFit="1" customWidth="1"/>
    <col min="7" max="10" width="10.85546875" bestFit="1" customWidth="1"/>
  </cols>
  <sheetData>
    <row r="1" spans="1:11" ht="26.25" x14ac:dyDescent="0.4">
      <c r="A1" s="27" t="s">
        <v>302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ht="17.25" x14ac:dyDescent="0.3">
      <c r="A3" s="1" t="s">
        <v>12</v>
      </c>
      <c r="G3" s="1" t="s">
        <v>13</v>
      </c>
    </row>
    <row r="4" spans="1:11" ht="15.75" x14ac:dyDescent="0.25">
      <c r="A4" s="18" t="s">
        <v>8</v>
      </c>
      <c r="B4" s="18" t="s">
        <v>9</v>
      </c>
      <c r="C4" s="18" t="s">
        <v>3</v>
      </c>
      <c r="D4" s="18" t="s">
        <v>4</v>
      </c>
      <c r="E4" s="19" t="s">
        <v>10</v>
      </c>
      <c r="F4" s="12"/>
      <c r="G4" s="18" t="s">
        <v>8</v>
      </c>
      <c r="H4" s="18" t="s">
        <v>9</v>
      </c>
      <c r="I4" s="18" t="s">
        <v>3</v>
      </c>
      <c r="J4" s="18" t="s">
        <v>4</v>
      </c>
      <c r="K4" s="19" t="s">
        <v>10</v>
      </c>
    </row>
    <row r="5" spans="1:11" ht="15.75" x14ac:dyDescent="0.25">
      <c r="A5" s="15" t="str">
        <f>IF(C5,LISTINA!A29)</f>
        <v>M169</v>
      </c>
      <c r="B5" s="15" t="str">
        <f>IF(C5,LISTINA!B29)</f>
        <v>Libor Bartošák</v>
      </c>
      <c r="C5" s="15">
        <f>IF(AND(LISTINA!D29&lt;1968),IF(AND(LISTINA!C29="M"),LISTINA!D29))</f>
        <v>1966</v>
      </c>
      <c r="D5" s="20" t="str">
        <f>IF(C5,LISTINA!E29)</f>
        <v>00:21.22</v>
      </c>
      <c r="E5" s="21" t="s">
        <v>285</v>
      </c>
      <c r="F5" s="12"/>
      <c r="G5" s="12"/>
      <c r="H5" s="12"/>
      <c r="I5" s="12"/>
      <c r="J5" s="13"/>
      <c r="K5" s="12"/>
    </row>
    <row r="6" spans="1:11" x14ac:dyDescent="0.25">
      <c r="A6" s="12"/>
      <c r="B6" s="12"/>
      <c r="C6" s="12"/>
      <c r="D6" s="13"/>
      <c r="E6" s="12"/>
      <c r="F6" s="12"/>
      <c r="G6" s="12"/>
      <c r="H6" s="12"/>
      <c r="I6" s="12"/>
      <c r="J6" s="13"/>
      <c r="K6" s="12"/>
    </row>
    <row r="7" spans="1:11" x14ac:dyDescent="0.25">
      <c r="A7" s="12"/>
      <c r="B7" s="12"/>
      <c r="C7" s="12"/>
      <c r="D7" s="13"/>
      <c r="E7" s="12"/>
      <c r="F7" s="12"/>
      <c r="G7" s="12"/>
      <c r="H7" s="12"/>
      <c r="I7" s="12"/>
      <c r="J7" s="13"/>
      <c r="K7" s="12"/>
    </row>
    <row r="8" spans="1:11" x14ac:dyDescent="0.25">
      <c r="A8" s="12"/>
      <c r="B8" s="12"/>
      <c r="C8" s="12"/>
      <c r="D8" s="13"/>
      <c r="E8" s="12"/>
      <c r="F8" s="12"/>
      <c r="G8" s="12"/>
      <c r="H8" s="12"/>
      <c r="I8" s="12"/>
      <c r="J8" s="13"/>
      <c r="K8" s="12"/>
    </row>
    <row r="9" spans="1:11" x14ac:dyDescent="0.25">
      <c r="A9" s="12"/>
      <c r="B9" s="12"/>
      <c r="C9" s="12"/>
      <c r="D9" s="13"/>
      <c r="E9" s="12"/>
      <c r="F9" s="12"/>
      <c r="G9" s="12"/>
      <c r="H9" s="12"/>
      <c r="I9" s="12"/>
      <c r="J9" s="13"/>
      <c r="K9" s="12"/>
    </row>
    <row r="10" spans="1:11" x14ac:dyDescent="0.25">
      <c r="A10" s="12"/>
      <c r="B10" s="12"/>
      <c r="C10" s="12"/>
      <c r="D10" s="13"/>
      <c r="E10" s="12"/>
      <c r="F10" s="12"/>
      <c r="G10" s="12"/>
      <c r="H10" s="12"/>
      <c r="I10" s="12"/>
      <c r="J10" s="13"/>
      <c r="K10" s="12"/>
    </row>
    <row r="11" spans="1:11" x14ac:dyDescent="0.25">
      <c r="A11" s="12"/>
      <c r="B11" s="12"/>
      <c r="C11" s="12"/>
      <c r="D11" s="13"/>
      <c r="E11" s="12"/>
      <c r="F11" s="12"/>
      <c r="G11" s="12"/>
      <c r="H11" s="12"/>
      <c r="I11" s="12"/>
      <c r="J11" s="13"/>
      <c r="K11" s="12"/>
    </row>
    <row r="12" spans="1:11" x14ac:dyDescent="0.25">
      <c r="A12" s="12"/>
      <c r="B12" s="12"/>
      <c r="C12" s="12"/>
      <c r="D12" s="13"/>
      <c r="E12" s="12"/>
      <c r="F12" s="12"/>
      <c r="G12" s="12"/>
      <c r="H12" s="12"/>
      <c r="I12" s="12"/>
      <c r="J12" s="13"/>
      <c r="K12" s="12"/>
    </row>
    <row r="13" spans="1:11" x14ac:dyDescent="0.25">
      <c r="D13" s="3"/>
      <c r="J13" s="3"/>
    </row>
    <row r="14" spans="1:11" x14ac:dyDescent="0.25">
      <c r="D14" s="3"/>
      <c r="J14" s="3"/>
    </row>
    <row r="15" spans="1:11" x14ac:dyDescent="0.25">
      <c r="D15" s="3"/>
      <c r="J15" s="3"/>
    </row>
    <row r="16" spans="1:11" x14ac:dyDescent="0.25">
      <c r="D16" s="3"/>
      <c r="J16" s="3"/>
    </row>
    <row r="17" spans="4:10" x14ac:dyDescent="0.25">
      <c r="D17" s="3"/>
      <c r="J17" s="3"/>
    </row>
    <row r="18" spans="4:10" x14ac:dyDescent="0.25">
      <c r="D18" s="3"/>
      <c r="J18" s="3"/>
    </row>
    <row r="19" spans="4:10" x14ac:dyDescent="0.25">
      <c r="D19" s="3"/>
      <c r="J19" s="3"/>
    </row>
    <row r="20" spans="4:10" x14ac:dyDescent="0.25">
      <c r="D20" s="3"/>
      <c r="J20" s="3"/>
    </row>
    <row r="21" spans="4:10" x14ac:dyDescent="0.25">
      <c r="D21" s="3"/>
      <c r="J21" s="3"/>
    </row>
    <row r="22" spans="4:10" x14ac:dyDescent="0.25">
      <c r="D22" s="3"/>
      <c r="J22" s="3"/>
    </row>
    <row r="23" spans="4:10" x14ac:dyDescent="0.25">
      <c r="D23" s="3"/>
      <c r="J23" s="3"/>
    </row>
    <row r="24" spans="4:10" x14ac:dyDescent="0.25">
      <c r="D24" s="3"/>
      <c r="J24" s="3"/>
    </row>
    <row r="25" spans="4:10" x14ac:dyDescent="0.25">
      <c r="D25" s="3"/>
      <c r="J25" s="3"/>
    </row>
    <row r="26" spans="4:10" x14ac:dyDescent="0.25">
      <c r="D26" s="3"/>
      <c r="J26" s="3"/>
    </row>
    <row r="27" spans="4:10" x14ac:dyDescent="0.25">
      <c r="D27" s="3"/>
      <c r="J27" s="3"/>
    </row>
    <row r="28" spans="4:10" x14ac:dyDescent="0.25">
      <c r="D28" s="3"/>
      <c r="J28" s="3"/>
    </row>
    <row r="29" spans="4:10" x14ac:dyDescent="0.25">
      <c r="D29" s="3"/>
      <c r="J29" s="3"/>
    </row>
    <row r="30" spans="4:10" x14ac:dyDescent="0.25">
      <c r="D30" s="3"/>
      <c r="J30" s="3"/>
    </row>
    <row r="31" spans="4:10" x14ac:dyDescent="0.25">
      <c r="D31" s="3"/>
      <c r="J31" s="3"/>
    </row>
    <row r="32" spans="4:10" x14ac:dyDescent="0.25">
      <c r="D32" s="3"/>
      <c r="J32" s="3"/>
    </row>
    <row r="33" spans="4:10" x14ac:dyDescent="0.25">
      <c r="D33" s="3"/>
      <c r="J33" s="3"/>
    </row>
    <row r="34" spans="4:10" x14ac:dyDescent="0.25">
      <c r="D34" s="3"/>
      <c r="J34" s="3"/>
    </row>
    <row r="35" spans="4:10" x14ac:dyDescent="0.25">
      <c r="D35" s="3"/>
      <c r="J35" s="3"/>
    </row>
    <row r="36" spans="4:10" x14ac:dyDescent="0.25">
      <c r="D36" s="3"/>
      <c r="J36" s="3"/>
    </row>
    <row r="37" spans="4:10" x14ac:dyDescent="0.25">
      <c r="D37" s="3"/>
      <c r="J37" s="3"/>
    </row>
    <row r="38" spans="4:10" x14ac:dyDescent="0.25">
      <c r="D38" s="3"/>
      <c r="J38" s="3"/>
    </row>
    <row r="39" spans="4:10" x14ac:dyDescent="0.25">
      <c r="D39" s="3"/>
      <c r="J39" s="3"/>
    </row>
    <row r="40" spans="4:10" x14ac:dyDescent="0.25">
      <c r="D40" s="3"/>
      <c r="J40" s="3"/>
    </row>
    <row r="41" spans="4:10" x14ac:dyDescent="0.25">
      <c r="D41" s="3"/>
      <c r="J41" s="3"/>
    </row>
    <row r="42" spans="4:10" x14ac:dyDescent="0.25">
      <c r="D42" s="3"/>
      <c r="J42" s="3"/>
    </row>
    <row r="43" spans="4:10" x14ac:dyDescent="0.25">
      <c r="D43" s="3"/>
      <c r="J43" s="3"/>
    </row>
    <row r="44" spans="4:10" x14ac:dyDescent="0.25">
      <c r="D44" s="3"/>
      <c r="J44" s="3"/>
    </row>
    <row r="45" spans="4:10" x14ac:dyDescent="0.25">
      <c r="D45" s="3"/>
      <c r="J45" s="3"/>
    </row>
    <row r="46" spans="4:10" x14ac:dyDescent="0.25">
      <c r="D46" s="3"/>
      <c r="J46" s="3"/>
    </row>
    <row r="47" spans="4:10" x14ac:dyDescent="0.25">
      <c r="D47" s="3"/>
      <c r="J47" s="3"/>
    </row>
    <row r="48" spans="4:10" x14ac:dyDescent="0.25">
      <c r="D48" s="3"/>
      <c r="J48" s="3"/>
    </row>
    <row r="49" spans="4:10" x14ac:dyDescent="0.25">
      <c r="D49" s="3"/>
      <c r="J49" s="3"/>
    </row>
    <row r="50" spans="4:10" x14ac:dyDescent="0.25">
      <c r="D50" s="3"/>
      <c r="J50" s="3"/>
    </row>
    <row r="51" spans="4:10" x14ac:dyDescent="0.25">
      <c r="D51" s="3"/>
      <c r="J51" s="3"/>
    </row>
    <row r="52" spans="4:10" x14ac:dyDescent="0.25">
      <c r="D52" s="3"/>
      <c r="J52" s="3"/>
    </row>
    <row r="53" spans="4:10" x14ac:dyDescent="0.25">
      <c r="D53" s="3"/>
      <c r="J53" s="3"/>
    </row>
    <row r="54" spans="4:10" x14ac:dyDescent="0.25">
      <c r="D54" s="3"/>
      <c r="J54" s="3"/>
    </row>
    <row r="55" spans="4:10" x14ac:dyDescent="0.25">
      <c r="D55" s="3"/>
      <c r="J55" s="3"/>
    </row>
    <row r="56" spans="4:10" x14ac:dyDescent="0.25">
      <c r="D56" s="3"/>
      <c r="J56" s="3"/>
    </row>
    <row r="57" spans="4:10" x14ac:dyDescent="0.25">
      <c r="D57" s="3"/>
      <c r="J57" s="3"/>
    </row>
    <row r="58" spans="4:10" x14ac:dyDescent="0.25">
      <c r="D58" s="3"/>
      <c r="J58" s="3"/>
    </row>
    <row r="59" spans="4:10" x14ac:dyDescent="0.25">
      <c r="D59" s="3"/>
      <c r="J59" s="3"/>
    </row>
    <row r="60" spans="4:10" x14ac:dyDescent="0.25">
      <c r="D60" s="3"/>
      <c r="J60" s="3"/>
    </row>
    <row r="61" spans="4:10" x14ac:dyDescent="0.25">
      <c r="D61" s="3"/>
      <c r="J61" s="3"/>
    </row>
    <row r="62" spans="4:10" x14ac:dyDescent="0.25">
      <c r="D62" s="3"/>
      <c r="J62" s="3"/>
    </row>
    <row r="63" spans="4:10" x14ac:dyDescent="0.25">
      <c r="D63" s="3"/>
      <c r="J63" s="3"/>
    </row>
    <row r="64" spans="4:10" x14ac:dyDescent="0.25">
      <c r="D64" s="3"/>
      <c r="J64" s="3"/>
    </row>
    <row r="65" spans="4:10" x14ac:dyDescent="0.25">
      <c r="D65" s="3"/>
      <c r="J65" s="3"/>
    </row>
    <row r="66" spans="4:10" x14ac:dyDescent="0.25">
      <c r="D66" s="3"/>
      <c r="J66" s="3"/>
    </row>
    <row r="67" spans="4:10" x14ac:dyDescent="0.25">
      <c r="D67" s="3"/>
      <c r="J67" s="3"/>
    </row>
    <row r="68" spans="4:10" x14ac:dyDescent="0.25">
      <c r="D68" s="3"/>
      <c r="J68" s="3"/>
    </row>
    <row r="69" spans="4:10" x14ac:dyDescent="0.25">
      <c r="D69" s="3"/>
      <c r="J69" s="3"/>
    </row>
    <row r="70" spans="4:10" x14ac:dyDescent="0.25">
      <c r="D70" s="3"/>
      <c r="J70" s="3"/>
    </row>
    <row r="71" spans="4:10" x14ac:dyDescent="0.25">
      <c r="D71" s="3"/>
      <c r="J71" s="3"/>
    </row>
    <row r="72" spans="4:10" x14ac:dyDescent="0.25">
      <c r="D72" s="3"/>
      <c r="J72" s="3"/>
    </row>
    <row r="73" spans="4:10" x14ac:dyDescent="0.25">
      <c r="D73" s="3"/>
      <c r="J73" s="3"/>
    </row>
    <row r="74" spans="4:10" x14ac:dyDescent="0.25">
      <c r="D74" s="3"/>
      <c r="J74" s="3"/>
    </row>
    <row r="75" spans="4:10" x14ac:dyDescent="0.25">
      <c r="D75" s="3"/>
      <c r="J75" s="3"/>
    </row>
    <row r="76" spans="4:10" x14ac:dyDescent="0.25">
      <c r="D76" s="3"/>
      <c r="J76" s="3"/>
    </row>
    <row r="77" spans="4:10" x14ac:dyDescent="0.25">
      <c r="D77" s="3"/>
      <c r="J77" s="3"/>
    </row>
    <row r="78" spans="4:10" x14ac:dyDescent="0.25">
      <c r="D78" s="3"/>
      <c r="J78" s="3"/>
    </row>
    <row r="79" spans="4:10" x14ac:dyDescent="0.25">
      <c r="D79" s="3"/>
      <c r="J79" s="3"/>
    </row>
    <row r="80" spans="4:10" x14ac:dyDescent="0.25">
      <c r="D80" s="3"/>
      <c r="J80" s="3"/>
    </row>
    <row r="81" spans="4:10" x14ac:dyDescent="0.25">
      <c r="D81" s="3"/>
      <c r="J81" s="3"/>
    </row>
    <row r="82" spans="4:10" x14ac:dyDescent="0.25">
      <c r="D82" s="3"/>
      <c r="J82" s="3"/>
    </row>
    <row r="83" spans="4:10" x14ac:dyDescent="0.25">
      <c r="D83" s="3"/>
      <c r="J83" s="3"/>
    </row>
    <row r="84" spans="4:10" x14ac:dyDescent="0.25">
      <c r="D84" s="3"/>
      <c r="J84" s="3"/>
    </row>
    <row r="85" spans="4:10" x14ac:dyDescent="0.25">
      <c r="D85" s="3"/>
      <c r="J85" s="3"/>
    </row>
    <row r="86" spans="4:10" x14ac:dyDescent="0.25">
      <c r="D86" s="3"/>
      <c r="J86" s="3"/>
    </row>
    <row r="87" spans="4:10" x14ac:dyDescent="0.25">
      <c r="D87" s="3"/>
      <c r="J87" s="3"/>
    </row>
    <row r="88" spans="4:10" x14ac:dyDescent="0.25">
      <c r="D88" s="3"/>
      <c r="J88" s="3"/>
    </row>
    <row r="89" spans="4:10" x14ac:dyDescent="0.25">
      <c r="D89" s="3"/>
      <c r="J89" s="3"/>
    </row>
    <row r="90" spans="4:10" x14ac:dyDescent="0.25">
      <c r="D90" s="3"/>
      <c r="J90" s="3"/>
    </row>
    <row r="91" spans="4:10" x14ac:dyDescent="0.25">
      <c r="D91" s="3"/>
      <c r="J91" s="3"/>
    </row>
    <row r="92" spans="4:10" x14ac:dyDescent="0.25">
      <c r="D92" s="3"/>
      <c r="J92" s="3"/>
    </row>
    <row r="93" spans="4:10" x14ac:dyDescent="0.25">
      <c r="D93" s="3"/>
      <c r="J93" s="3"/>
    </row>
    <row r="94" spans="4:10" x14ac:dyDescent="0.25">
      <c r="D94" s="3"/>
      <c r="J94" s="3"/>
    </row>
    <row r="95" spans="4:10" x14ac:dyDescent="0.25">
      <c r="D95" s="3"/>
      <c r="J95" s="3"/>
    </row>
    <row r="96" spans="4:10" x14ac:dyDescent="0.25">
      <c r="D96" s="3"/>
      <c r="J96" s="3"/>
    </row>
    <row r="97" spans="4:10" x14ac:dyDescent="0.25">
      <c r="D97" s="3"/>
      <c r="J97" s="3"/>
    </row>
    <row r="98" spans="4:10" x14ac:dyDescent="0.25">
      <c r="D98" s="3"/>
      <c r="J98" s="3"/>
    </row>
    <row r="99" spans="4:10" x14ac:dyDescent="0.25">
      <c r="D99" s="3"/>
      <c r="J99" s="3"/>
    </row>
    <row r="100" spans="4:10" x14ac:dyDescent="0.25">
      <c r="D100" s="3"/>
      <c r="J100" s="3"/>
    </row>
  </sheetData>
  <sortState ref="G5:K100">
    <sortCondition ref="J100"/>
  </sortState>
  <mergeCells count="1">
    <mergeCell ref="A1:K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LISTINA</vt:lpstr>
      <vt:lpstr>2011 A MLADŠÍ</vt:lpstr>
      <vt:lpstr>2006 - 2010</vt:lpstr>
      <vt:lpstr>2002 - 2005</vt:lpstr>
      <vt:lpstr>1997 - 2001</vt:lpstr>
      <vt:lpstr>1968 - 1996</vt:lpstr>
      <vt:lpstr>1967 A STARŠÍ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 Patrik</dc:creator>
  <cp:lastModifiedBy>maty_hardgame</cp:lastModifiedBy>
  <cp:lastPrinted>2018-02-25T11:56:09Z</cp:lastPrinted>
  <dcterms:created xsi:type="dcterms:W3CDTF">2018-02-16T17:47:34Z</dcterms:created>
  <dcterms:modified xsi:type="dcterms:W3CDTF">2018-02-25T12:00:16Z</dcterms:modified>
</cp:coreProperties>
</file>